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33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hp\Desktop\ACE\Reports\Workplan\Year 2\submitted\feedback\Resubmitted\sent 16-06-18\"/>
    </mc:Choice>
  </mc:AlternateContent>
  <xr:revisionPtr revIDLastSave="0" documentId="10_ncr:8100000_{5DADAD03-D680-41CE-8CA6-3CF9AFC4F273}" xr6:coauthVersionLast="33" xr6:coauthVersionMax="33" xr10:uidLastSave="{00000000-0000-0000-0000-000000000000}"/>
  <bookViews>
    <workbookView xWindow="-12" yWindow="-12" windowWidth="28860" windowHeight="6372" xr2:uid="{00000000-000D-0000-FFFF-FFFF00000000}"/>
  </bookViews>
  <sheets>
    <sheet name="Costed AWP (Print Version)" sheetId="11" r:id="rId1"/>
  </sheets>
  <definedNames>
    <definedName name="_xlnm.Print_Titles" localSheetId="0">'Costed AWP (Print Version)'!$1:$5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5" i="11" l="1"/>
  <c r="I69" i="11"/>
  <c r="I93" i="11"/>
  <c r="I94" i="11" s="1"/>
  <c r="I91" i="11"/>
  <c r="I80" i="11"/>
  <c r="I86" i="11"/>
  <c r="I75" i="11"/>
  <c r="I54" i="11"/>
  <c r="I21" i="11"/>
  <c r="I19" i="11"/>
  <c r="I29" i="11" s="1"/>
  <c r="I70" i="11" l="1"/>
  <c r="I87" i="11"/>
  <c r="I60" i="11"/>
  <c r="I37" i="11"/>
  <c r="I42" i="11"/>
  <c r="I48" i="11"/>
  <c r="I17" i="11" l="1"/>
  <c r="I97" i="11" s="1"/>
</calcChain>
</file>

<file path=xl/sharedStrings.xml><?xml version="1.0" encoding="utf-8"?>
<sst xmlns="http://schemas.openxmlformats.org/spreadsheetml/2006/main" count="261" uniqueCount="232">
  <si>
    <t>EASTERN AND SOUTHERN AFRICA CENTERS OF EXCELLENCE (ACE II)</t>
  </si>
  <si>
    <t>Component</t>
  </si>
  <si>
    <t>Action Plan</t>
  </si>
  <si>
    <t>Objective</t>
  </si>
  <si>
    <t>Justification</t>
  </si>
  <si>
    <t>Output</t>
  </si>
  <si>
    <t>Estimated Budget (US$)</t>
  </si>
  <si>
    <t>Responsible Unit</t>
  </si>
  <si>
    <t>April</t>
  </si>
  <si>
    <t>January</t>
  </si>
  <si>
    <t>February</t>
  </si>
  <si>
    <t>March</t>
  </si>
  <si>
    <t>May</t>
  </si>
  <si>
    <t>June</t>
  </si>
  <si>
    <t>Sub- component</t>
  </si>
  <si>
    <t>DLI #</t>
  </si>
  <si>
    <t>DLR #</t>
  </si>
  <si>
    <t>Subtotal</t>
  </si>
  <si>
    <t>Contingency</t>
  </si>
  <si>
    <t>Total Budget</t>
  </si>
  <si>
    <t>5.1. ACE action plan to achieve Learning Excellence</t>
  </si>
  <si>
    <t>5.2. ACE action plan to achieve Research Excellence</t>
  </si>
  <si>
    <t>5.3. ACE action for Quality Assurance</t>
  </si>
  <si>
    <t>5.4. ACE action for Equity Dimensions</t>
  </si>
  <si>
    <t>5.5. ACE action plan for Attracting Staff and Students from the Region</t>
  </si>
  <si>
    <t>5.6./5.8. ACE action plan to develop National, Regional and International Academic Partnerships</t>
  </si>
  <si>
    <t>5.7. ACE action plan to develop National and Regional Sector Partnerships</t>
  </si>
  <si>
    <t>5.9. ACE action plan for Management and Governance</t>
  </si>
  <si>
    <t>5.10. ACE action plan for Sustainable Financing</t>
  </si>
  <si>
    <t>5.11. ACE action plan for Monitoring and Evaluation</t>
  </si>
  <si>
    <t>5.1.1. Conduct tracer study</t>
  </si>
  <si>
    <t xml:space="preserve">5.4.1. Sensitization meetings on Gender (students and staff) </t>
  </si>
  <si>
    <t>5.5.1. Advertise the programs in the region</t>
  </si>
  <si>
    <t>5.10.1. Development of short courses</t>
  </si>
  <si>
    <t>5.10.2. Support faculty to submit grant applications</t>
  </si>
  <si>
    <t>5.11.1. Guide systematic data collection, analysis, reporting, use and feedback</t>
  </si>
  <si>
    <t>Name of the ACE: AQUACULTURE AND FISHERIES SCIENCE (AQUAFISH)</t>
  </si>
  <si>
    <t xml:space="preserve">To collect information on marketability of the programs and employability of graduates </t>
  </si>
  <si>
    <t>Tracer study report to input into curriculum review</t>
  </si>
  <si>
    <t>Teaching and ICT skills enhanced</t>
  </si>
  <si>
    <t>To help University management on restrategizing on programs and curriculum</t>
  </si>
  <si>
    <t>To ensure that staff have up to date knowledge and skills</t>
  </si>
  <si>
    <t>To equip staff on e-learning tools and experiential elarning</t>
  </si>
  <si>
    <t>To develop AquaFish website</t>
  </si>
  <si>
    <t>Website developed and functional</t>
  </si>
  <si>
    <t>To produce fit-for-purpose graduates</t>
  </si>
  <si>
    <t>To contribute to human resource capacity in the sector at national and regional levels</t>
  </si>
  <si>
    <t>Number of students enrolled</t>
  </si>
  <si>
    <t>To promote efficiency at the centre</t>
  </si>
  <si>
    <t>Director and deputy director alone cant manage handling all centre issues</t>
  </si>
  <si>
    <t>To facilitate mobility</t>
  </si>
  <si>
    <t>For effectivenss, the centre leadership needs to move around meeting stakeholders</t>
  </si>
  <si>
    <t>Collaborations strengthened</t>
  </si>
  <si>
    <t xml:space="preserve">For operations of the centre </t>
  </si>
  <si>
    <t>It is requirement</t>
  </si>
  <si>
    <t>Staff provided with required resources</t>
  </si>
  <si>
    <t>To ease mobility</t>
  </si>
  <si>
    <t>Efficiency needed in mobility</t>
  </si>
  <si>
    <t>Fit for the road vehicle available</t>
  </si>
  <si>
    <t>To support audit teams</t>
  </si>
  <si>
    <t>Ensure accountability</t>
  </si>
  <si>
    <t>Audit reports</t>
  </si>
  <si>
    <t>Ensure team work</t>
  </si>
  <si>
    <t>Minutes for PSC meetings</t>
  </si>
  <si>
    <t>To strategize on implementation steps together with all members</t>
  </si>
  <si>
    <t>Minutes of such meetings</t>
  </si>
  <si>
    <t>To seek approvals at national level</t>
  </si>
  <si>
    <t>Ensure accountability on how loan funds are spent</t>
  </si>
  <si>
    <t>To enhance peer learning amongst centres</t>
  </si>
  <si>
    <t>For effective implementation of ACE II</t>
  </si>
  <si>
    <t>documentation available</t>
  </si>
  <si>
    <t>To update steering committee members on progress and decide way forward</t>
  </si>
  <si>
    <t>To retool finance staff</t>
  </si>
  <si>
    <t>Ensure upto date staff on finance management skills</t>
  </si>
  <si>
    <t>well trained staff</t>
  </si>
  <si>
    <t>To facilitate students' welfare</t>
  </si>
  <si>
    <t>Smooth handling of students' issues ensures smooth learning</t>
  </si>
  <si>
    <t>International office enhanced</t>
  </si>
  <si>
    <t>To support meeting for advisory board</t>
  </si>
  <si>
    <t>Quality assurance of AquaFish programs</t>
  </si>
  <si>
    <t>Minutes of meetings and recommendations</t>
  </si>
  <si>
    <t>To equip academic and technical staff will skills to deriver in teaching and technical services</t>
  </si>
  <si>
    <t>To ensure the staff are well equipped and well conversant with their day today work</t>
  </si>
  <si>
    <t>Academic and Technical staff members trained</t>
  </si>
  <si>
    <t>To equip laboratories to have adequate pieces of equipment and enough teaching and lab materials</t>
  </si>
  <si>
    <t>To contribute towards teaching and learning is taking place by using latest equipment and enough supplies of  lab materials including chemicals</t>
  </si>
  <si>
    <t>Pieces of equipment , lab materials and chemicals procured</t>
  </si>
  <si>
    <t>To improve computer laboratory conditions of the university</t>
  </si>
  <si>
    <t>To imporove the environment for postgraduate teaching and learning  through access of well equipped computer laboratories</t>
  </si>
  <si>
    <t>Computer laboratories in the participating departments improved and equipped</t>
  </si>
  <si>
    <t>To mainstream gender in academic circles among staff and students</t>
  </si>
  <si>
    <t>To ensure issues of gender are understood among students and staff at university level</t>
  </si>
  <si>
    <t>Sensitization meetings conducted.</t>
  </si>
  <si>
    <t>To  compile available information about the programs of the center for potential clients and students</t>
  </si>
  <si>
    <t>To attract potential applicants to the programmes of the center and reach wider coverage with required information and on time.</t>
  </si>
  <si>
    <t>Advertisements placed on website, local and international papers, in meetings and workshops, fliers produced.</t>
  </si>
  <si>
    <t>To market the center programs by providing enough information that can reach the wider range of clients and potential students</t>
  </si>
  <si>
    <t xml:space="preserve">To increase student enrolment as required and attract targetted potential clients and students </t>
  </si>
  <si>
    <t>A marketing startegy in place</t>
  </si>
  <si>
    <t>To develop research grant for the project.</t>
  </si>
  <si>
    <t>To prioritise research areas for the Centres.</t>
  </si>
  <si>
    <t>Research agenda document</t>
  </si>
  <si>
    <t>To increase research done by staff.</t>
  </si>
  <si>
    <t>To increase research outputs and quality among staff</t>
  </si>
  <si>
    <t>Number of grants given to staff</t>
  </si>
  <si>
    <t>To increase collaboration between ACE and private centre</t>
  </si>
  <si>
    <t>To increase staff and students' internship at private sector institutions</t>
  </si>
  <si>
    <t>Signed memoranda of undertanding that are operational.</t>
  </si>
  <si>
    <t>To renovate research facilities at the Bunda Fish Farm.</t>
  </si>
  <si>
    <t>To make more facilities suitable for research use</t>
  </si>
  <si>
    <t>Rnumber of ponds and tanks renovated</t>
  </si>
  <si>
    <t>To increase feed production from Bunda fish Mill.</t>
  </si>
  <si>
    <t>To increase feed supply to farmers and generate income for the institution.</t>
  </si>
  <si>
    <t>Bags of feed produced and sold</t>
  </si>
  <si>
    <t>To develop an e-based staff performance evaluation and tracking system</t>
  </si>
  <si>
    <t>E-based system launched</t>
  </si>
  <si>
    <t>To facilitate accreditation at national level</t>
  </si>
  <si>
    <t>To ensure that programs maintain standards of higher education.</t>
  </si>
  <si>
    <t>Accreditation letter</t>
  </si>
  <si>
    <t>To participate in PASET benchmarking</t>
  </si>
  <si>
    <t>Benchmarking document</t>
  </si>
  <si>
    <t>To equip staff with modern technologies</t>
  </si>
  <si>
    <t>To enable staff disseminate their research and get exposed to cutting edge research</t>
  </si>
  <si>
    <t>To disseminate research findings</t>
  </si>
  <si>
    <t>Need for users to apply the research</t>
  </si>
  <si>
    <t>Networking is crucial for scientists</t>
  </si>
  <si>
    <t>Science is dynamic as such retooling is critical</t>
  </si>
  <si>
    <t>Number of staff attended short courses</t>
  </si>
  <si>
    <t>Number of staff attended conferences and papers in proceedings</t>
  </si>
  <si>
    <t>Number of papers published in peer reviewed journals</t>
  </si>
  <si>
    <t>Number of staff attended internships</t>
  </si>
  <si>
    <t>To develop short courses to attract funding for sustainance of the AquaFish ACE in the long run</t>
  </si>
  <si>
    <t>To ensure there are enough resources to continue carrying sustain activities of the ACE</t>
  </si>
  <si>
    <t>Short courses developed for specific clientelle in the diffent areas /programs covered in the ACE.</t>
  </si>
  <si>
    <t>To capacitate staff  develop fundable proposals to attract funding to support the center</t>
  </si>
  <si>
    <t>To attract the extra funding from grants proposals to sustain activities of the center.</t>
  </si>
  <si>
    <t>Grant proposals funded in various areas and programs within the center addressing different teachinical aspects</t>
  </si>
  <si>
    <t>To develop a robust monitoring system that is able to assist in  the monitoring of the activities of the center.</t>
  </si>
  <si>
    <t>To ensure there is systematic data collection, analysis, reporting, use and feedback on the activities being carried out</t>
  </si>
  <si>
    <t>A monitoring system developed, tested and in use</t>
  </si>
  <si>
    <t>To update and enhance old curriculum</t>
  </si>
  <si>
    <t>To ensure relevance of programs to current market needs</t>
  </si>
  <si>
    <t>Reviewed programs meeting market needs</t>
  </si>
  <si>
    <t>2.2.3/4</t>
  </si>
  <si>
    <t>To disseminate research results</t>
  </si>
  <si>
    <t>To enhance relevance of science in development</t>
  </si>
  <si>
    <t>number of publications produced</t>
  </si>
  <si>
    <t>5.1.6. Recruit PhD and MSc students (full and  partial)</t>
  </si>
  <si>
    <t>5.1.7. Support Academic and Technical staff for short course/internships and also staff exchange</t>
  </si>
  <si>
    <t>Year 2018</t>
  </si>
  <si>
    <t>5.3.2. Recruit external examiners</t>
  </si>
  <si>
    <t>To improve student assessement standards and accountability</t>
  </si>
  <si>
    <t>To facilitate policy driven engagement in higher education</t>
  </si>
  <si>
    <t>Policy documents</t>
  </si>
  <si>
    <t xml:space="preserve">Offer letters </t>
  </si>
  <si>
    <t>To mainstream gender in academic circles among MSc students</t>
  </si>
  <si>
    <t>To mainstream disablity issues in academic circles among MSc and PhD students</t>
  </si>
  <si>
    <t>To ensure issues of gender are understood among MSc students at university level</t>
  </si>
  <si>
    <t>To ensure issues of disability are understood among PhD students at university level</t>
  </si>
  <si>
    <t>5.5.2. Marketing the programs</t>
  </si>
  <si>
    <t>5.5.3 Staff Mobilization</t>
  </si>
  <si>
    <t>5.5.4 Remedial courses (e.g. language, stats, maths, res methods) - courses material development</t>
  </si>
  <si>
    <t>5.6.1/8.1. Short term course participation</t>
  </si>
  <si>
    <t>5.6.2/8.2. Conference attendance</t>
  </si>
  <si>
    <t>5.6.3/8.3. Support publications</t>
  </si>
  <si>
    <t>5.6.2 Create outreach and technology transfer nodes</t>
  </si>
  <si>
    <t>To establish outreach and technology nodes</t>
  </si>
  <si>
    <t>5.6.2 Internships</t>
  </si>
  <si>
    <t xml:space="preserve">To enhance staff development </t>
  </si>
  <si>
    <t>5.7.1 Teaching and learning</t>
  </si>
  <si>
    <t>5.7.2 Support Staff exchange visits for sector partners</t>
  </si>
  <si>
    <t>5.7.4 Short courses/ retooling</t>
  </si>
  <si>
    <t>5.7.5 Outreach and technology transfer</t>
  </si>
  <si>
    <t>To support teaaching and learning for national and regional partners</t>
  </si>
  <si>
    <t>To enhance researach capacity for center staff</t>
  </si>
  <si>
    <t>5.7.7. Staff internships</t>
  </si>
  <si>
    <t>5.7.8. Support publications</t>
  </si>
  <si>
    <t>To encourage peer learning for center staff by transfer of skills</t>
  </si>
  <si>
    <t>To improve sustainbale financing capacity</t>
  </si>
  <si>
    <t>To improve adoption from innovations developed</t>
  </si>
  <si>
    <t xml:space="preserve">Advertise for supply of Lab &amp; field supplies for teaching &amp; learning materials </t>
  </si>
  <si>
    <t xml:space="preserve"> Conduct staff exchange visits</t>
  </si>
  <si>
    <t>Train one staff at MSc level from (MALDECO)</t>
  </si>
  <si>
    <t xml:space="preserve"> Train one staff at PhD level from (UoE)</t>
  </si>
  <si>
    <t xml:space="preserve"> Research facilitation </t>
  </si>
  <si>
    <t>5.9.1. Establish and operationalize management and leadership of center</t>
  </si>
  <si>
    <t>5.9.5. Support International students and staff Office</t>
  </si>
  <si>
    <t>5.9.2. Conduct Project Steering Committee meetings – ensure regular meetings of all</t>
  </si>
  <si>
    <t>5.9.4. Conduct National Steering Committee– ensure regular meetings of all</t>
  </si>
  <si>
    <t>5.9.8. Conduct finance management training</t>
  </si>
  <si>
    <t>5.9.9. ACE II meetings for peer learning done by RFU</t>
  </si>
  <si>
    <t>5.1.5. Enhance ICT Unit (Updating Website)</t>
  </si>
  <si>
    <t xml:space="preserve">5.2.1. Develop Research agenda </t>
  </si>
  <si>
    <t xml:space="preserve">5.9.7. Supporting Academic Advisory body </t>
  </si>
  <si>
    <t>5.3.4. Facilitate accreditation at Regional level</t>
  </si>
  <si>
    <t>5.3.1. Develop an e-based student tracking system</t>
  </si>
  <si>
    <t>5.3.5. Conduct benchmarking (PASET)</t>
  </si>
  <si>
    <t>5.4.2. Support special scholarships for females students at MSc and PhD level</t>
  </si>
  <si>
    <t>5.4.3. Support special needs students</t>
  </si>
  <si>
    <t>5.6 Support teaching and leaning (adverts, staff exchange visits, Train staff from MALDECO, Train staff for UoE)</t>
  </si>
  <si>
    <t>5.7.3 Research facilitation (partial scholarships)</t>
  </si>
  <si>
    <t>5.7.6. Conference attendance</t>
  </si>
  <si>
    <t>5.9.10. Coordination and networking</t>
  </si>
  <si>
    <t>5.9.3. Conduct Technical Committee meetings</t>
  </si>
  <si>
    <t>5.9.18 Train LUANAR management team on management, leadership, communication skills and work ethics</t>
  </si>
  <si>
    <t>PhD (National 3/5) and (National MSc 3/5)</t>
  </si>
  <si>
    <t>5.1.3. Review curriculum</t>
  </si>
  <si>
    <t>5.1.4. Develop and Conduct retooling courses for staff members on e-learning tools and experiential learning</t>
  </si>
  <si>
    <t>5.1.8. Procure Library Resources</t>
  </si>
  <si>
    <t>5.1.9. Purchase of equipment, chemicals and supplies</t>
  </si>
  <si>
    <t>5.1.10. Rehabilitation and re-equipping of computer labs for 5 dept, AQF LT and HoDs office</t>
  </si>
  <si>
    <t>5.2.2  Train PhD and MSC students in research</t>
  </si>
  <si>
    <t>5.2.4 Administer research grants to staff as seed money</t>
  </si>
  <si>
    <t xml:space="preserve">5.2.5. Establish and operationalise (Research) MoUs with private sector </t>
  </si>
  <si>
    <t>5.2.6. Renovation of research facilities (ponds and tanks)</t>
  </si>
  <si>
    <t>5.2.7. Scaling up of feed mill operations</t>
  </si>
  <si>
    <t xml:space="preserve">5.2.8 Publish refereed journal articles </t>
  </si>
  <si>
    <t xml:space="preserve">5.2.9 Scaling up best practices </t>
  </si>
  <si>
    <t>5.2.10 Conduct outreach programs</t>
  </si>
  <si>
    <t>5.2.3 Staff long term training PhD and MSc</t>
  </si>
  <si>
    <t>Number of staff on long term training</t>
  </si>
  <si>
    <t>Number of student in research</t>
  </si>
  <si>
    <t>Project officer and secretary recruited/pensions accumulated</t>
  </si>
  <si>
    <t>5.9.1.1 1. Support staff salaries (Contribute to gratuity/pension)</t>
  </si>
  <si>
    <t>5.9.1.1.2. Support operations (travel - fuel, communications, stationary and utilities)</t>
  </si>
  <si>
    <t>5.9.1.1.3 Procurement (project furniture, project equipment and accessories and office supplies)</t>
  </si>
  <si>
    <t>5.9.1.1.4 Maintenance of the vehicle</t>
  </si>
  <si>
    <t>5.9.1.1.5. Facilitate audit</t>
  </si>
  <si>
    <t>5.3.5. Facilitate accreditation at International level</t>
  </si>
  <si>
    <t>5.1.2 Train regional and national students/staff on longterm training PhD and MSc (full and partial)</t>
  </si>
  <si>
    <t>January - June 2018</t>
  </si>
  <si>
    <t>5.3.3. Support development of an external examination and supervision policies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</si>
</sst>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.0_);_(* \(#,##0.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6"/>
      <color theme="1"/>
      <name val="Times New Roman"/>
      <family val="1"/>
    </font>
    <font>
      <sz val="16"/>
      <color theme="1"/>
      <name val="Times New Roman"/>
      <family val="1"/>
    </font>
    <font>
      <sz val="16"/>
      <name val="Times New Roman"/>
      <family val="1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name val="Times New Roman"/>
      <family val="1"/>
    </font>
  </fonts>
  <fills count="1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2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3">
    <xf numFmtId="0" fontId="0" fillId="0" borderId="0" xfId="0"/>
    <xf numFmtId="0" fontId="3" fillId="0" borderId="0" xfId="0" applyFont="1"/>
    <xf numFmtId="43" fontId="5" fillId="0" borderId="1" xfId="1" applyNumberFormat="1" applyFont="1" applyBorder="1"/>
    <xf numFmtId="0" fontId="2" fillId="0" borderId="1" xfId="0" applyFont="1" applyBorder="1"/>
    <xf numFmtId="0" fontId="3" fillId="0" borderId="1" xfId="0" applyFont="1" applyBorder="1"/>
    <xf numFmtId="43" fontId="3" fillId="0" borderId="1" xfId="1" applyFont="1" applyBorder="1"/>
    <xf numFmtId="0" fontId="2" fillId="3" borderId="1" xfId="0" applyFont="1" applyFill="1" applyBorder="1" applyAlignment="1">
      <alignment horizontal="center" vertical="center" wrapText="1"/>
    </xf>
    <xf numFmtId="43" fontId="5" fillId="3" borderId="1" xfId="1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43" fontId="2" fillId="3" borderId="1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textRotation="90"/>
    </xf>
    <xf numFmtId="0" fontId="5" fillId="0" borderId="1" xfId="0" applyFont="1" applyBorder="1"/>
    <xf numFmtId="43" fontId="5" fillId="0" borderId="1" xfId="1" applyFont="1" applyBorder="1"/>
    <xf numFmtId="0" fontId="2" fillId="0" borderId="0" xfId="0" applyFont="1"/>
    <xf numFmtId="164" fontId="5" fillId="0" borderId="1" xfId="1" applyNumberFormat="1" applyFont="1" applyBorder="1"/>
    <xf numFmtId="0" fontId="6" fillId="0" borderId="1" xfId="0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43" fontId="6" fillId="0" borderId="1" xfId="1" applyFont="1" applyBorder="1"/>
    <xf numFmtId="43" fontId="6" fillId="0" borderId="1" xfId="0" applyNumberFormat="1" applyFont="1" applyBorder="1"/>
    <xf numFmtId="0" fontId="5" fillId="6" borderId="1" xfId="0" applyFont="1" applyFill="1" applyBorder="1"/>
    <xf numFmtId="0" fontId="6" fillId="0" borderId="1" xfId="0" applyFont="1" applyBorder="1" applyAlignment="1">
      <alignment vertical="center" wrapText="1"/>
    </xf>
    <xf numFmtId="164" fontId="5" fillId="0" borderId="1" xfId="1" applyNumberFormat="1" applyFont="1" applyFill="1" applyBorder="1"/>
    <xf numFmtId="0" fontId="6" fillId="0" borderId="1" xfId="0" applyFont="1" applyFill="1" applyBorder="1"/>
    <xf numFmtId="0" fontId="3" fillId="0" borderId="1" xfId="0" applyFont="1" applyFill="1" applyBorder="1"/>
    <xf numFmtId="0" fontId="6" fillId="0" borderId="4" xfId="0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43" fontId="6" fillId="0" borderId="1" xfId="1" applyFont="1" applyFill="1" applyBorder="1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43" fontId="7" fillId="0" borderId="1" xfId="1" applyFont="1" applyFill="1" applyBorder="1"/>
    <xf numFmtId="0" fontId="6" fillId="0" borderId="4" xfId="0" applyFont="1" applyBorder="1" applyAlignment="1">
      <alignment vertical="center" wrapText="1"/>
    </xf>
    <xf numFmtId="43" fontId="7" fillId="0" borderId="1" xfId="1" applyFont="1" applyBorder="1"/>
    <xf numFmtId="0" fontId="6" fillId="0" borderId="4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43" fontId="3" fillId="0" borderId="1" xfId="0" applyNumberFormat="1" applyFont="1" applyBorder="1"/>
    <xf numFmtId="164" fontId="5" fillId="0" borderId="0" xfId="1" applyNumberFormat="1" applyFont="1"/>
    <xf numFmtId="0" fontId="5" fillId="7" borderId="1" xfId="0" applyFont="1" applyFill="1" applyBorder="1"/>
    <xf numFmtId="0" fontId="5" fillId="8" borderId="1" xfId="0" applyFont="1" applyFill="1" applyBorder="1"/>
    <xf numFmtId="0" fontId="5" fillId="0" borderId="1" xfId="0" applyFont="1" applyBorder="1" applyAlignment="1">
      <alignment wrapText="1"/>
    </xf>
    <xf numFmtId="0" fontId="5" fillId="12" borderId="1" xfId="0" applyFont="1" applyFill="1" applyBorder="1"/>
    <xf numFmtId="0" fontId="5" fillId="13" borderId="1" xfId="0" applyFont="1" applyFill="1" applyBorder="1"/>
    <xf numFmtId="0" fontId="5" fillId="14" borderId="1" xfId="0" applyFont="1" applyFill="1" applyBorder="1"/>
    <xf numFmtId="0" fontId="7" fillId="0" borderId="5" xfId="0" applyFont="1" applyFill="1" applyBorder="1" applyAlignment="1">
      <alignment wrapText="1"/>
    </xf>
    <xf numFmtId="0" fontId="5" fillId="15" borderId="1" xfId="0" applyFont="1" applyFill="1" applyBorder="1"/>
    <xf numFmtId="0" fontId="7" fillId="0" borderId="5" xfId="0" applyFont="1" applyFill="1" applyBorder="1" applyAlignment="1">
      <alignment vertical="top" wrapText="1"/>
    </xf>
    <xf numFmtId="0" fontId="7" fillId="0" borderId="1" xfId="0" applyFont="1" applyBorder="1" applyAlignment="1">
      <alignment wrapText="1"/>
    </xf>
    <xf numFmtId="0" fontId="7" fillId="5" borderId="1" xfId="0" applyFont="1" applyFill="1" applyBorder="1" applyAlignment="1">
      <alignment vertical="top"/>
    </xf>
    <xf numFmtId="0" fontId="7" fillId="0" borderId="1" xfId="0" applyFont="1" applyBorder="1"/>
    <xf numFmtId="0" fontId="8" fillId="0" borderId="1" xfId="0" applyFont="1" applyBorder="1"/>
    <xf numFmtId="0" fontId="6" fillId="0" borderId="1" xfId="0" applyFont="1" applyBorder="1" applyAlignment="1">
      <alignment vertical="top" wrapText="1"/>
    </xf>
    <xf numFmtId="0" fontId="5" fillId="16" borderId="1" xfId="0" applyFont="1" applyFill="1" applyBorder="1"/>
    <xf numFmtId="0" fontId="9" fillId="0" borderId="1" xfId="0" applyFont="1" applyBorder="1"/>
    <xf numFmtId="0" fontId="10" fillId="0" borderId="1" xfId="0" applyFont="1" applyBorder="1"/>
    <xf numFmtId="0" fontId="7" fillId="0" borderId="1" xfId="0" applyFont="1" applyFill="1" applyBorder="1" applyAlignment="1">
      <alignment vertical="top" wrapText="1"/>
    </xf>
    <xf numFmtId="0" fontId="7" fillId="5" borderId="1" xfId="0" applyFont="1" applyFill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3" fontId="10" fillId="0" borderId="1" xfId="1" applyFont="1" applyBorder="1"/>
    <xf numFmtId="0" fontId="7" fillId="0" borderId="1" xfId="0" applyFont="1" applyBorder="1" applyAlignment="1">
      <alignment vertical="center" wrapText="1"/>
    </xf>
    <xf numFmtId="43" fontId="3" fillId="0" borderId="0" xfId="1" applyFont="1"/>
    <xf numFmtId="0" fontId="5" fillId="10" borderId="1" xfId="0" applyFont="1" applyFill="1" applyBorder="1"/>
    <xf numFmtId="43" fontId="5" fillId="0" borderId="1" xfId="1" applyNumberFormat="1" applyFont="1" applyFill="1" applyBorder="1"/>
    <xf numFmtId="0" fontId="3" fillId="0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43" fontId="3" fillId="0" borderId="0" xfId="0" applyNumberFormat="1" applyFont="1"/>
    <xf numFmtId="0" fontId="5" fillId="0" borderId="1" xfId="0" applyFont="1" applyBorder="1" applyAlignment="1">
      <alignment vertical="top"/>
    </xf>
    <xf numFmtId="0" fontId="5" fillId="9" borderId="1" xfId="0" applyFont="1" applyFill="1" applyBorder="1"/>
    <xf numFmtId="0" fontId="5" fillId="0" borderId="1" xfId="0" applyFont="1" applyFill="1" applyBorder="1"/>
    <xf numFmtId="0" fontId="5" fillId="11" borderId="1" xfId="0" applyFont="1" applyFill="1" applyBorder="1"/>
    <xf numFmtId="43" fontId="5" fillId="0" borderId="0" xfId="1" applyNumberFormat="1" applyFont="1"/>
    <xf numFmtId="0" fontId="5" fillId="0" borderId="0" xfId="0" applyFont="1"/>
    <xf numFmtId="0" fontId="6" fillId="0" borderId="0" xfId="0" applyFont="1"/>
    <xf numFmtId="43" fontId="6" fillId="0" borderId="0" xfId="1" applyFont="1"/>
    <xf numFmtId="0" fontId="5" fillId="0" borderId="4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6" fillId="0" borderId="0" xfId="0" applyFont="1" applyAlignment="1">
      <alignment wrapText="1"/>
    </xf>
    <xf numFmtId="0" fontId="3" fillId="0" borderId="0" xfId="0" applyFont="1" applyAlignment="1">
      <alignment wrapText="1"/>
    </xf>
    <xf numFmtId="43" fontId="6" fillId="0" borderId="0" xfId="0" applyNumberFormat="1" applyFont="1"/>
    <xf numFmtId="0" fontId="5" fillId="17" borderId="1" xfId="0" applyFont="1" applyFill="1" applyBorder="1"/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5"/>
  <sheetViews>
    <sheetView tabSelected="1" zoomScale="70" zoomScaleNormal="70" workbookViewId="0">
      <pane xSplit="3" ySplit="5" topLeftCell="E32" activePane="bottomRight" state="frozenSplit"/>
      <selection pane="topRight" activeCell="E1" sqref="E1"/>
      <selection pane="bottomLeft" activeCell="A7" sqref="A7"/>
      <selection pane="bottomRight" activeCell="S34" sqref="S34"/>
    </sheetView>
  </sheetViews>
  <sheetFormatPr defaultColWidth="8.88671875" defaultRowHeight="21" x14ac:dyDescent="0.4"/>
  <cols>
    <col min="1" max="1" width="10.44140625" style="71" customWidth="1"/>
    <col min="2" max="2" width="57.109375" style="13" customWidth="1"/>
    <col min="3" max="3" width="41.5546875" style="1" customWidth="1"/>
    <col min="4" max="4" width="31.5546875" style="79" customWidth="1"/>
    <col min="5" max="5" width="27.109375" style="79" customWidth="1"/>
    <col min="6" max="6" width="23.33203125" style="1" customWidth="1"/>
    <col min="7" max="8" width="6.109375" style="1" customWidth="1"/>
    <col min="9" max="9" width="33.88671875" style="61" bestFit="1" customWidth="1"/>
    <col min="10" max="10" width="19.6640625" style="1" bestFit="1" customWidth="1"/>
    <col min="11" max="11" width="3.88671875" style="1" customWidth="1"/>
    <col min="12" max="16" width="3.6640625" style="1" customWidth="1"/>
    <col min="17" max="20" width="8.88671875" style="1"/>
    <col min="21" max="21" width="10" style="1" bestFit="1" customWidth="1"/>
    <col min="22" max="16384" width="8.88671875" style="1"/>
  </cols>
  <sheetData>
    <row r="1" spans="1:16" x14ac:dyDescent="0.4">
      <c r="A1" s="88" t="s">
        <v>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</row>
    <row r="2" spans="1:16" x14ac:dyDescent="0.4">
      <c r="A2" s="89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</row>
    <row r="3" spans="1:16" x14ac:dyDescent="0.4">
      <c r="A3" s="85" t="s">
        <v>36</v>
      </c>
      <c r="B3" s="86"/>
      <c r="C3" s="86"/>
      <c r="D3" s="86"/>
      <c r="E3" s="86"/>
      <c r="F3" s="86"/>
      <c r="G3" s="86"/>
      <c r="H3" s="86"/>
      <c r="I3" s="86"/>
      <c r="J3" s="87"/>
      <c r="K3" s="91" t="s">
        <v>149</v>
      </c>
      <c r="L3" s="91"/>
      <c r="M3" s="91"/>
      <c r="N3" s="91"/>
      <c r="O3" s="91"/>
      <c r="P3" s="91"/>
    </row>
    <row r="4" spans="1:16" x14ac:dyDescent="0.4">
      <c r="A4" s="2"/>
      <c r="B4" s="3"/>
      <c r="C4" s="4"/>
      <c r="D4" s="65"/>
      <c r="E4" s="65"/>
      <c r="F4" s="4"/>
      <c r="G4" s="4"/>
      <c r="H4" s="4"/>
      <c r="I4" s="5"/>
      <c r="J4" s="4"/>
      <c r="K4" s="92" t="s">
        <v>230</v>
      </c>
      <c r="L4" s="92"/>
      <c r="M4" s="92"/>
      <c r="N4" s="92"/>
      <c r="O4" s="92"/>
      <c r="P4" s="92"/>
    </row>
    <row r="5" spans="1:16" ht="66.599999999999994" x14ac:dyDescent="0.4">
      <c r="A5" s="6" t="s">
        <v>2</v>
      </c>
      <c r="B5" s="7" t="s">
        <v>1</v>
      </c>
      <c r="C5" s="8" t="s">
        <v>14</v>
      </c>
      <c r="D5" s="6" t="s">
        <v>3</v>
      </c>
      <c r="E5" s="6" t="s">
        <v>4</v>
      </c>
      <c r="F5" s="6" t="s">
        <v>5</v>
      </c>
      <c r="G5" s="6" t="s">
        <v>15</v>
      </c>
      <c r="H5" s="6" t="s">
        <v>16</v>
      </c>
      <c r="I5" s="9" t="s">
        <v>6</v>
      </c>
      <c r="J5" s="6" t="s">
        <v>7</v>
      </c>
      <c r="K5" s="10" t="s">
        <v>9</v>
      </c>
      <c r="L5" s="10" t="s">
        <v>10</v>
      </c>
      <c r="M5" s="10" t="s">
        <v>11</v>
      </c>
      <c r="N5" s="10" t="s">
        <v>8</v>
      </c>
      <c r="O5" s="10" t="s">
        <v>12</v>
      </c>
      <c r="P5" s="10" t="s">
        <v>13</v>
      </c>
    </row>
    <row r="6" spans="1:16" s="13" customFormat="1" x14ac:dyDescent="0.4">
      <c r="A6" s="11" t="s">
        <v>20</v>
      </c>
      <c r="B6" s="11"/>
      <c r="C6" s="3"/>
      <c r="D6" s="75"/>
      <c r="E6" s="41"/>
      <c r="F6" s="11"/>
      <c r="G6" s="11"/>
      <c r="H6" s="11"/>
      <c r="I6" s="12"/>
      <c r="J6" s="11"/>
      <c r="K6" s="11"/>
      <c r="L6" s="11"/>
      <c r="M6" s="11"/>
      <c r="N6" s="11"/>
      <c r="O6" s="11"/>
      <c r="P6" s="11"/>
    </row>
    <row r="7" spans="1:16" ht="105" x14ac:dyDescent="0.4">
      <c r="A7" s="14"/>
      <c r="B7" s="15" t="s">
        <v>30</v>
      </c>
      <c r="C7" s="4"/>
      <c r="D7" s="16" t="s">
        <v>37</v>
      </c>
      <c r="E7" s="17" t="s">
        <v>40</v>
      </c>
      <c r="F7" s="16" t="s">
        <v>38</v>
      </c>
      <c r="G7" s="18">
        <v>2</v>
      </c>
      <c r="H7" s="18">
        <v>2</v>
      </c>
      <c r="I7" s="19">
        <v>18000</v>
      </c>
      <c r="J7" s="20"/>
      <c r="K7" s="69"/>
      <c r="L7" s="69"/>
      <c r="M7" s="21"/>
      <c r="N7" s="21"/>
      <c r="O7" s="21"/>
      <c r="P7" s="21"/>
    </row>
    <row r="8" spans="1:16" ht="63" x14ac:dyDescent="0.4">
      <c r="A8" s="14"/>
      <c r="B8" s="22" t="s">
        <v>229</v>
      </c>
      <c r="C8" s="17" t="s">
        <v>205</v>
      </c>
      <c r="D8" s="16"/>
      <c r="E8" s="17"/>
      <c r="F8" s="16"/>
      <c r="G8" s="18"/>
      <c r="H8" s="18"/>
      <c r="I8" s="19">
        <v>30000</v>
      </c>
      <c r="J8" s="20"/>
      <c r="K8" s="21"/>
      <c r="L8" s="21"/>
      <c r="M8" s="21"/>
      <c r="N8" s="21"/>
      <c r="O8" s="21"/>
      <c r="P8" s="21"/>
    </row>
    <row r="9" spans="1:16" s="29" customFormat="1" ht="66.599999999999994" customHeight="1" x14ac:dyDescent="0.4">
      <c r="A9" s="23"/>
      <c r="B9" s="24" t="s">
        <v>206</v>
      </c>
      <c r="C9" s="25"/>
      <c r="D9" s="26" t="s">
        <v>140</v>
      </c>
      <c r="E9" s="27" t="s">
        <v>141</v>
      </c>
      <c r="F9" s="27" t="s">
        <v>142</v>
      </c>
      <c r="G9" s="24"/>
      <c r="H9" s="24"/>
      <c r="I9" s="28">
        <v>0</v>
      </c>
      <c r="J9" s="24"/>
      <c r="K9" s="11"/>
      <c r="L9" s="11"/>
      <c r="M9" s="69"/>
      <c r="N9" s="69"/>
      <c r="O9" s="69"/>
      <c r="P9" s="69"/>
    </row>
    <row r="10" spans="1:16" s="29" customFormat="1" ht="81.75" customHeight="1" x14ac:dyDescent="0.4">
      <c r="A10" s="23"/>
      <c r="B10" s="30" t="s">
        <v>207</v>
      </c>
      <c r="C10" s="25"/>
      <c r="D10" s="31" t="s">
        <v>42</v>
      </c>
      <c r="E10" s="27" t="s">
        <v>41</v>
      </c>
      <c r="F10" s="30" t="s">
        <v>39</v>
      </c>
      <c r="G10" s="24">
        <v>2</v>
      </c>
      <c r="H10" s="24">
        <v>2</v>
      </c>
      <c r="I10" s="32">
        <v>15000</v>
      </c>
      <c r="J10" s="24"/>
      <c r="K10" s="11"/>
      <c r="L10" s="69"/>
      <c r="M10" s="69"/>
      <c r="N10" s="21"/>
      <c r="O10" s="21"/>
      <c r="P10" s="21"/>
    </row>
    <row r="11" spans="1:16" ht="42.75" customHeight="1" x14ac:dyDescent="0.4">
      <c r="A11" s="14"/>
      <c r="B11" s="17" t="s">
        <v>191</v>
      </c>
      <c r="C11" s="4"/>
      <c r="D11" s="33" t="s">
        <v>43</v>
      </c>
      <c r="E11" s="17"/>
      <c r="F11" s="17" t="s">
        <v>44</v>
      </c>
      <c r="G11" s="18">
        <v>2</v>
      </c>
      <c r="H11" s="18">
        <v>2</v>
      </c>
      <c r="I11" s="19">
        <v>3548</v>
      </c>
      <c r="J11" s="18"/>
      <c r="K11" s="21"/>
      <c r="L11" s="21"/>
      <c r="M11" s="21"/>
      <c r="N11" s="21"/>
      <c r="O11" s="21"/>
      <c r="P11" s="21"/>
    </row>
    <row r="12" spans="1:16" ht="108.75" customHeight="1" x14ac:dyDescent="0.4">
      <c r="A12" s="14"/>
      <c r="B12" s="17" t="s">
        <v>147</v>
      </c>
      <c r="C12" s="4"/>
      <c r="D12" s="33" t="s">
        <v>45</v>
      </c>
      <c r="E12" s="17" t="s">
        <v>46</v>
      </c>
      <c r="F12" s="15" t="s">
        <v>47</v>
      </c>
      <c r="G12" s="18">
        <v>2</v>
      </c>
      <c r="H12" s="18" t="s">
        <v>143</v>
      </c>
      <c r="I12" s="19">
        <v>53200</v>
      </c>
      <c r="J12" s="18"/>
      <c r="K12" s="21"/>
      <c r="L12" s="21"/>
      <c r="M12" s="21"/>
      <c r="N12" s="21"/>
      <c r="O12" s="21"/>
      <c r="P12" s="21"/>
    </row>
    <row r="13" spans="1:16" ht="113.25" customHeight="1" x14ac:dyDescent="0.4">
      <c r="A13" s="14"/>
      <c r="B13" s="17" t="s">
        <v>148</v>
      </c>
      <c r="C13" s="4"/>
      <c r="D13" s="35" t="s">
        <v>81</v>
      </c>
      <c r="E13" s="27" t="s">
        <v>82</v>
      </c>
      <c r="F13" s="36" t="s">
        <v>83</v>
      </c>
      <c r="G13" s="18">
        <v>2</v>
      </c>
      <c r="H13" s="18">
        <v>2</v>
      </c>
      <c r="I13" s="19">
        <v>15000</v>
      </c>
      <c r="J13" s="18"/>
      <c r="K13" s="21"/>
      <c r="L13" s="21"/>
      <c r="M13" s="21"/>
      <c r="N13" s="21"/>
      <c r="O13" s="21"/>
      <c r="P13" s="21"/>
    </row>
    <row r="14" spans="1:16" ht="46.5" customHeight="1" x14ac:dyDescent="0.4">
      <c r="A14" s="14"/>
      <c r="B14" s="18" t="s">
        <v>208</v>
      </c>
      <c r="C14" s="4"/>
      <c r="D14" s="35"/>
      <c r="E14" s="27"/>
      <c r="F14" s="36"/>
      <c r="G14" s="18"/>
      <c r="H14" s="18"/>
      <c r="I14" s="19">
        <v>0</v>
      </c>
      <c r="J14" s="18"/>
      <c r="K14" s="69"/>
      <c r="L14" s="69"/>
      <c r="M14" s="69"/>
      <c r="N14" s="69"/>
      <c r="O14" s="69"/>
      <c r="P14" s="69"/>
    </row>
    <row r="15" spans="1:16" ht="174" customHeight="1" x14ac:dyDescent="0.4">
      <c r="A15" s="14"/>
      <c r="B15" s="52" t="s">
        <v>209</v>
      </c>
      <c r="C15" s="37"/>
      <c r="D15" s="35" t="s">
        <v>84</v>
      </c>
      <c r="E15" s="27" t="s">
        <v>85</v>
      </c>
      <c r="F15" s="36" t="s">
        <v>86</v>
      </c>
      <c r="G15" s="18">
        <v>2</v>
      </c>
      <c r="H15" s="18">
        <v>2</v>
      </c>
      <c r="I15" s="19">
        <v>45550</v>
      </c>
      <c r="J15" s="18"/>
      <c r="K15" s="21"/>
      <c r="L15" s="21"/>
      <c r="M15" s="21"/>
      <c r="N15" s="21"/>
      <c r="O15" s="21"/>
      <c r="P15" s="21"/>
    </row>
    <row r="16" spans="1:16" ht="150.75" customHeight="1" x14ac:dyDescent="0.4">
      <c r="A16" s="14"/>
      <c r="B16" s="52" t="s">
        <v>210</v>
      </c>
      <c r="C16" s="4"/>
      <c r="D16" s="35" t="s">
        <v>87</v>
      </c>
      <c r="E16" s="36" t="s">
        <v>88</v>
      </c>
      <c r="F16" s="36" t="s">
        <v>89</v>
      </c>
      <c r="G16" s="18">
        <v>2</v>
      </c>
      <c r="H16" s="18">
        <v>2</v>
      </c>
      <c r="I16" s="19">
        <v>72756</v>
      </c>
      <c r="J16" s="18"/>
      <c r="K16" s="21"/>
      <c r="L16" s="21"/>
      <c r="M16" s="21"/>
      <c r="N16" s="21"/>
      <c r="O16" s="21"/>
      <c r="P16" s="21"/>
    </row>
    <row r="17" spans="1:16" s="13" customFormat="1" x14ac:dyDescent="0.4">
      <c r="A17" s="38"/>
      <c r="B17" s="11"/>
      <c r="C17" s="11" t="s">
        <v>17</v>
      </c>
      <c r="D17" s="41"/>
      <c r="E17" s="41"/>
      <c r="F17" s="11"/>
      <c r="G17" s="11"/>
      <c r="H17" s="11"/>
      <c r="I17" s="12">
        <f>SUM(I7:I16)</f>
        <v>253054</v>
      </c>
      <c r="J17" s="11"/>
      <c r="K17" s="11"/>
      <c r="L17" s="11"/>
      <c r="M17" s="11"/>
      <c r="N17" s="11"/>
      <c r="O17" s="11"/>
      <c r="P17" s="11"/>
    </row>
    <row r="18" spans="1:16" s="13" customFormat="1" x14ac:dyDescent="0.4">
      <c r="A18" s="11" t="s">
        <v>21</v>
      </c>
      <c r="B18" s="11"/>
      <c r="C18" s="3"/>
      <c r="D18" s="41"/>
      <c r="E18" s="41"/>
      <c r="F18" s="11"/>
      <c r="G18" s="11"/>
      <c r="H18" s="11"/>
      <c r="I18" s="12"/>
      <c r="J18" s="11"/>
      <c r="K18" s="11"/>
      <c r="L18" s="11"/>
      <c r="M18" s="11"/>
      <c r="N18" s="11"/>
      <c r="O18" s="11"/>
      <c r="P18" s="11"/>
    </row>
    <row r="19" spans="1:16" ht="58.5" customHeight="1" x14ac:dyDescent="0.4">
      <c r="A19" s="14"/>
      <c r="B19" s="18" t="s">
        <v>192</v>
      </c>
      <c r="C19" s="4"/>
      <c r="D19" s="17" t="s">
        <v>99</v>
      </c>
      <c r="E19" s="17" t="s">
        <v>100</v>
      </c>
      <c r="F19" s="17" t="s">
        <v>101</v>
      </c>
      <c r="G19" s="18"/>
      <c r="H19" s="18"/>
      <c r="I19" s="19">
        <f>15000-1518</f>
        <v>13482</v>
      </c>
      <c r="J19" s="18"/>
      <c r="K19" s="39"/>
      <c r="L19" s="39"/>
      <c r="M19" s="39"/>
      <c r="N19" s="39"/>
      <c r="O19" s="11"/>
      <c r="P19" s="11"/>
    </row>
    <row r="20" spans="1:16" ht="60" customHeight="1" x14ac:dyDescent="0.4">
      <c r="A20" s="14"/>
      <c r="B20" s="17" t="s">
        <v>211</v>
      </c>
      <c r="C20" s="4"/>
      <c r="D20" s="17"/>
      <c r="E20" s="17"/>
      <c r="F20" s="17" t="s">
        <v>221</v>
      </c>
      <c r="G20" s="18"/>
      <c r="H20" s="18"/>
      <c r="I20" s="19">
        <v>0</v>
      </c>
      <c r="J20" s="18"/>
      <c r="K20" s="11"/>
      <c r="L20" s="69"/>
      <c r="M20" s="69"/>
      <c r="N20" s="69"/>
      <c r="O20" s="69"/>
      <c r="P20" s="69"/>
    </row>
    <row r="21" spans="1:16" ht="60" customHeight="1" x14ac:dyDescent="0.4">
      <c r="A21" s="14"/>
      <c r="B21" s="17" t="s">
        <v>219</v>
      </c>
      <c r="C21" s="4"/>
      <c r="D21" s="17"/>
      <c r="E21" s="17"/>
      <c r="F21" s="17" t="s">
        <v>220</v>
      </c>
      <c r="G21" s="18"/>
      <c r="H21" s="18"/>
      <c r="I21" s="19">
        <f>11000+10000</f>
        <v>21000</v>
      </c>
      <c r="J21" s="18"/>
      <c r="K21" s="11"/>
      <c r="L21" s="39"/>
      <c r="M21" s="39"/>
      <c r="N21" s="39"/>
      <c r="O21" s="39"/>
      <c r="P21" s="39"/>
    </row>
    <row r="22" spans="1:16" ht="58.5" customHeight="1" x14ac:dyDescent="0.4">
      <c r="A22" s="14"/>
      <c r="B22" s="17" t="s">
        <v>212</v>
      </c>
      <c r="C22" s="4"/>
      <c r="D22" s="17" t="s">
        <v>102</v>
      </c>
      <c r="E22" s="17" t="s">
        <v>103</v>
      </c>
      <c r="F22" s="17" t="s">
        <v>104</v>
      </c>
      <c r="G22" s="18"/>
      <c r="H22" s="18"/>
      <c r="I22" s="19">
        <v>0</v>
      </c>
      <c r="J22" s="18"/>
      <c r="K22" s="11"/>
      <c r="L22" s="69"/>
      <c r="M22" s="69"/>
      <c r="N22" s="69"/>
      <c r="O22" s="69"/>
      <c r="P22" s="69"/>
    </row>
    <row r="23" spans="1:16" ht="70.5" customHeight="1" x14ac:dyDescent="0.4">
      <c r="A23" s="14"/>
      <c r="B23" s="27" t="s">
        <v>213</v>
      </c>
      <c r="C23" s="25"/>
      <c r="D23" s="27" t="s">
        <v>105</v>
      </c>
      <c r="E23" s="27" t="s">
        <v>106</v>
      </c>
      <c r="F23" s="27" t="s">
        <v>107</v>
      </c>
      <c r="G23" s="24"/>
      <c r="H23" s="24"/>
      <c r="I23" s="28">
        <v>15000</v>
      </c>
      <c r="J23" s="20"/>
      <c r="K23" s="39"/>
      <c r="L23" s="39"/>
      <c r="M23" s="39"/>
      <c r="N23" s="39"/>
      <c r="O23" s="39"/>
      <c r="P23" s="39"/>
    </row>
    <row r="24" spans="1:16" ht="63" x14ac:dyDescent="0.4">
      <c r="A24" s="14"/>
      <c r="B24" s="17" t="s">
        <v>214</v>
      </c>
      <c r="C24" s="4"/>
      <c r="D24" s="17" t="s">
        <v>108</v>
      </c>
      <c r="E24" s="17" t="s">
        <v>109</v>
      </c>
      <c r="F24" s="17" t="s">
        <v>110</v>
      </c>
      <c r="G24" s="18"/>
      <c r="H24" s="18"/>
      <c r="I24" s="19">
        <v>0</v>
      </c>
      <c r="J24" s="18"/>
      <c r="K24" s="69"/>
      <c r="L24" s="69"/>
      <c r="M24" s="69"/>
      <c r="N24" s="69"/>
      <c r="O24" s="69"/>
      <c r="P24" s="69"/>
    </row>
    <row r="25" spans="1:16" ht="84" x14ac:dyDescent="0.4">
      <c r="A25" s="14"/>
      <c r="B25" s="18" t="s">
        <v>215</v>
      </c>
      <c r="C25" s="4"/>
      <c r="D25" s="17" t="s">
        <v>111</v>
      </c>
      <c r="E25" s="17" t="s">
        <v>112</v>
      </c>
      <c r="F25" s="17" t="s">
        <v>113</v>
      </c>
      <c r="G25" s="18"/>
      <c r="H25" s="18"/>
      <c r="I25" s="19">
        <v>0</v>
      </c>
      <c r="J25" s="18"/>
      <c r="K25" s="69"/>
      <c r="L25" s="69"/>
      <c r="M25" s="69"/>
      <c r="N25" s="69"/>
      <c r="O25" s="69"/>
      <c r="P25" s="69"/>
    </row>
    <row r="26" spans="1:16" s="29" customFormat="1" ht="63" x14ac:dyDescent="0.4">
      <c r="A26" s="23"/>
      <c r="B26" s="30" t="s">
        <v>216</v>
      </c>
      <c r="C26" s="25"/>
      <c r="D26" s="27" t="s">
        <v>144</v>
      </c>
      <c r="E26" s="27" t="s">
        <v>145</v>
      </c>
      <c r="F26" s="27" t="s">
        <v>146</v>
      </c>
      <c r="G26" s="24"/>
      <c r="H26" s="24"/>
      <c r="I26" s="28">
        <v>6750</v>
      </c>
      <c r="J26" s="24"/>
      <c r="K26" s="40"/>
      <c r="L26" s="40"/>
      <c r="M26" s="40"/>
      <c r="N26" s="40"/>
      <c r="O26" s="40"/>
      <c r="P26" s="40"/>
    </row>
    <row r="27" spans="1:16" s="29" customFormat="1" x14ac:dyDescent="0.4">
      <c r="A27" s="23"/>
      <c r="B27" s="30" t="s">
        <v>217</v>
      </c>
      <c r="C27" s="25"/>
      <c r="D27" s="27"/>
      <c r="E27" s="27"/>
      <c r="F27" s="27"/>
      <c r="G27" s="24"/>
      <c r="H27" s="24"/>
      <c r="I27" s="19">
        <v>0</v>
      </c>
      <c r="J27" s="24"/>
      <c r="K27" s="69"/>
      <c r="L27" s="69"/>
      <c r="M27" s="69"/>
      <c r="N27" s="69"/>
      <c r="O27" s="69"/>
      <c r="P27" s="69"/>
    </row>
    <row r="28" spans="1:16" s="29" customFormat="1" x14ac:dyDescent="0.4">
      <c r="A28" s="23"/>
      <c r="B28" s="30" t="s">
        <v>218</v>
      </c>
      <c r="C28" s="25"/>
      <c r="D28" s="27"/>
      <c r="E28" s="27"/>
      <c r="F28" s="27"/>
      <c r="G28" s="24"/>
      <c r="H28" s="24"/>
      <c r="I28" s="28">
        <v>0</v>
      </c>
      <c r="J28" s="24"/>
      <c r="K28" s="69"/>
      <c r="L28" s="69"/>
      <c r="M28" s="69"/>
      <c r="N28" s="69"/>
      <c r="O28" s="69"/>
      <c r="P28" s="69"/>
    </row>
    <row r="29" spans="1:16" s="13" customFormat="1" x14ac:dyDescent="0.4">
      <c r="A29" s="14"/>
      <c r="B29" s="11"/>
      <c r="C29" s="11" t="s">
        <v>17</v>
      </c>
      <c r="D29" s="41"/>
      <c r="E29" s="41"/>
      <c r="F29" s="41"/>
      <c r="G29" s="11"/>
      <c r="H29" s="11"/>
      <c r="I29" s="12">
        <f>SUM(I19:I28)</f>
        <v>56232</v>
      </c>
      <c r="J29" s="11"/>
      <c r="K29" s="11"/>
      <c r="L29" s="11"/>
      <c r="M29" s="11"/>
      <c r="N29" s="11"/>
      <c r="O29" s="11"/>
      <c r="P29" s="11"/>
    </row>
    <row r="30" spans="1:16" x14ac:dyDescent="0.4">
      <c r="A30" s="11" t="s">
        <v>22</v>
      </c>
      <c r="B30" s="11"/>
      <c r="C30" s="4"/>
      <c r="D30" s="17"/>
      <c r="E30" s="17"/>
      <c r="F30" s="17"/>
      <c r="G30" s="18"/>
      <c r="H30" s="18"/>
      <c r="I30" s="19"/>
      <c r="J30" s="18"/>
      <c r="K30" s="11"/>
      <c r="L30" s="11"/>
      <c r="M30" s="11"/>
      <c r="N30" s="11"/>
      <c r="O30" s="11"/>
      <c r="P30" s="11"/>
    </row>
    <row r="31" spans="1:16" ht="39.75" customHeight="1" x14ac:dyDescent="0.4">
      <c r="A31" s="14"/>
      <c r="B31" s="17" t="s">
        <v>195</v>
      </c>
      <c r="C31" s="4"/>
      <c r="D31" s="17" t="s">
        <v>114</v>
      </c>
      <c r="E31" s="17"/>
      <c r="F31" s="17" t="s">
        <v>115</v>
      </c>
      <c r="G31" s="18"/>
      <c r="H31" s="18"/>
      <c r="I31" s="19">
        <v>0</v>
      </c>
      <c r="J31" s="18"/>
      <c r="K31" s="11"/>
      <c r="L31" s="11"/>
      <c r="M31" s="69"/>
      <c r="N31" s="69"/>
      <c r="O31" s="69"/>
      <c r="P31" s="11"/>
    </row>
    <row r="32" spans="1:16" ht="75" customHeight="1" x14ac:dyDescent="0.4">
      <c r="A32" s="14"/>
      <c r="B32" s="17" t="s">
        <v>150</v>
      </c>
      <c r="C32" s="4"/>
      <c r="D32" s="17" t="s">
        <v>151</v>
      </c>
      <c r="E32" s="17" t="s">
        <v>117</v>
      </c>
      <c r="F32" s="17" t="s">
        <v>154</v>
      </c>
      <c r="G32" s="18"/>
      <c r="H32" s="18"/>
      <c r="I32" s="19">
        <v>0</v>
      </c>
      <c r="J32" s="18"/>
      <c r="K32" s="11"/>
      <c r="L32" s="11"/>
      <c r="M32" s="11"/>
      <c r="N32" s="69"/>
      <c r="O32" s="69"/>
      <c r="P32" s="69"/>
    </row>
    <row r="33" spans="1:16" ht="83.4" customHeight="1" x14ac:dyDescent="0.4">
      <c r="A33" s="14"/>
      <c r="B33" s="17" t="s">
        <v>231</v>
      </c>
      <c r="C33" s="4"/>
      <c r="D33" s="17" t="s">
        <v>152</v>
      </c>
      <c r="E33" s="17" t="s">
        <v>117</v>
      </c>
      <c r="F33" s="17" t="s">
        <v>153</v>
      </c>
      <c r="G33" s="18"/>
      <c r="H33" s="18"/>
      <c r="I33" s="19">
        <v>5000</v>
      </c>
      <c r="J33" s="18"/>
      <c r="K33" s="11"/>
      <c r="L33" s="69"/>
      <c r="M33" s="69"/>
      <c r="N33" s="69"/>
      <c r="O33" s="42"/>
      <c r="P33" s="42"/>
    </row>
    <row r="34" spans="1:16" ht="78" customHeight="1" x14ac:dyDescent="0.4">
      <c r="A34" s="14"/>
      <c r="B34" s="27" t="s">
        <v>194</v>
      </c>
      <c r="C34" s="25"/>
      <c r="D34" s="17" t="s">
        <v>116</v>
      </c>
      <c r="E34" s="17" t="s">
        <v>117</v>
      </c>
      <c r="F34" s="17" t="s">
        <v>118</v>
      </c>
      <c r="G34" s="18"/>
      <c r="H34" s="18"/>
      <c r="I34" s="19">
        <v>0</v>
      </c>
      <c r="J34" s="18"/>
      <c r="K34" s="11"/>
      <c r="L34" s="11"/>
      <c r="M34" s="11"/>
      <c r="N34" s="69"/>
      <c r="O34" s="69"/>
      <c r="P34" s="69"/>
    </row>
    <row r="35" spans="1:16" ht="75" customHeight="1" x14ac:dyDescent="0.4">
      <c r="A35" s="14"/>
      <c r="B35" s="27" t="s">
        <v>228</v>
      </c>
      <c r="C35" s="25"/>
      <c r="D35" s="17" t="s">
        <v>116</v>
      </c>
      <c r="E35" s="17" t="s">
        <v>117</v>
      </c>
      <c r="F35" s="17" t="s">
        <v>118</v>
      </c>
      <c r="G35" s="18"/>
      <c r="H35" s="18"/>
      <c r="I35" s="19">
        <v>0</v>
      </c>
      <c r="J35" s="18"/>
      <c r="K35" s="11"/>
      <c r="L35" s="11"/>
      <c r="M35" s="11"/>
      <c r="N35" s="69"/>
      <c r="O35" s="69"/>
      <c r="P35" s="69"/>
    </row>
    <row r="36" spans="1:16" ht="87.6" customHeight="1" x14ac:dyDescent="0.4">
      <c r="A36" s="14"/>
      <c r="B36" s="17" t="s">
        <v>196</v>
      </c>
      <c r="C36" s="4"/>
      <c r="D36" s="17" t="s">
        <v>119</v>
      </c>
      <c r="E36" s="17" t="s">
        <v>117</v>
      </c>
      <c r="F36" s="17" t="s">
        <v>120</v>
      </c>
      <c r="G36" s="18"/>
      <c r="H36" s="18"/>
      <c r="I36" s="19">
        <v>0</v>
      </c>
      <c r="J36" s="4"/>
      <c r="K36" s="11"/>
      <c r="L36" s="11"/>
      <c r="M36" s="69"/>
      <c r="N36" s="69"/>
      <c r="O36" s="69"/>
      <c r="P36" s="69"/>
    </row>
    <row r="37" spans="1:16" s="13" customFormat="1" ht="31.5" customHeight="1" x14ac:dyDescent="0.4">
      <c r="A37" s="14"/>
      <c r="B37" s="11"/>
      <c r="C37" s="11" t="s">
        <v>17</v>
      </c>
      <c r="D37" s="41"/>
      <c r="E37" s="41"/>
      <c r="F37" s="11"/>
      <c r="G37" s="11"/>
      <c r="H37" s="11"/>
      <c r="I37" s="12">
        <f>SUM(I31:I36)</f>
        <v>5000</v>
      </c>
      <c r="J37" s="3"/>
      <c r="K37" s="11"/>
      <c r="L37" s="11"/>
      <c r="M37" s="11"/>
      <c r="N37" s="11"/>
      <c r="O37" s="11"/>
      <c r="P37" s="11"/>
    </row>
    <row r="38" spans="1:16" ht="31.5" customHeight="1" x14ac:dyDescent="0.4">
      <c r="A38" s="11" t="s">
        <v>23</v>
      </c>
      <c r="B38" s="11"/>
      <c r="C38" s="4"/>
      <c r="D38" s="17"/>
      <c r="E38" s="17"/>
      <c r="F38" s="18"/>
      <c r="G38" s="18"/>
      <c r="H38" s="18"/>
      <c r="I38" s="19"/>
      <c r="J38" s="4"/>
      <c r="K38" s="11"/>
      <c r="L38" s="11"/>
      <c r="M38" s="11"/>
      <c r="N38" s="11"/>
      <c r="O38" s="11"/>
      <c r="P38" s="11"/>
    </row>
    <row r="39" spans="1:16" ht="64.5" customHeight="1" x14ac:dyDescent="0.4">
      <c r="A39" s="14"/>
      <c r="B39" s="17" t="s">
        <v>31</v>
      </c>
      <c r="C39" s="4"/>
      <c r="D39" s="36" t="s">
        <v>90</v>
      </c>
      <c r="E39" s="27" t="s">
        <v>91</v>
      </c>
      <c r="F39" s="36" t="s">
        <v>92</v>
      </c>
      <c r="G39" s="18"/>
      <c r="H39" s="18"/>
      <c r="I39" s="19">
        <v>0</v>
      </c>
      <c r="J39" s="4"/>
      <c r="K39" s="11"/>
      <c r="L39" s="11"/>
      <c r="M39" s="11"/>
      <c r="N39" s="11"/>
      <c r="O39" s="69"/>
      <c r="P39" s="11"/>
    </row>
    <row r="40" spans="1:16" ht="58.5" customHeight="1" x14ac:dyDescent="0.4">
      <c r="A40" s="14"/>
      <c r="B40" s="17" t="s">
        <v>197</v>
      </c>
      <c r="C40" s="4"/>
      <c r="D40" s="36" t="s">
        <v>155</v>
      </c>
      <c r="E40" s="27" t="s">
        <v>157</v>
      </c>
      <c r="F40" s="36" t="s">
        <v>92</v>
      </c>
      <c r="G40" s="18"/>
      <c r="H40" s="18"/>
      <c r="I40" s="19">
        <v>10000</v>
      </c>
      <c r="J40" s="4"/>
      <c r="K40" s="11"/>
      <c r="L40" s="11"/>
      <c r="M40" s="81"/>
      <c r="N40" s="81"/>
      <c r="O40" s="81"/>
      <c r="P40" s="43"/>
    </row>
    <row r="41" spans="1:16" ht="39" customHeight="1" x14ac:dyDescent="0.4">
      <c r="A41" s="14"/>
      <c r="B41" s="17" t="s">
        <v>198</v>
      </c>
      <c r="C41" s="4"/>
      <c r="D41" s="36" t="s">
        <v>156</v>
      </c>
      <c r="E41" s="27" t="s">
        <v>158</v>
      </c>
      <c r="F41" s="36"/>
      <c r="G41" s="18"/>
      <c r="H41" s="18"/>
      <c r="I41" s="19">
        <v>5000</v>
      </c>
      <c r="J41" s="4"/>
      <c r="K41" s="43"/>
      <c r="L41" s="43"/>
      <c r="M41" s="43"/>
      <c r="N41" s="43"/>
      <c r="O41" s="43"/>
      <c r="P41" s="43"/>
    </row>
    <row r="42" spans="1:16" s="13" customFormat="1" x14ac:dyDescent="0.4">
      <c r="A42" s="14"/>
      <c r="B42" s="11"/>
      <c r="C42" s="11" t="s">
        <v>17</v>
      </c>
      <c r="D42" s="41"/>
      <c r="E42" s="41"/>
      <c r="F42" s="11"/>
      <c r="G42" s="11"/>
      <c r="H42" s="11"/>
      <c r="I42" s="12">
        <f>SUM(I39:I41)</f>
        <v>15000</v>
      </c>
      <c r="J42" s="3"/>
      <c r="K42" s="11"/>
      <c r="L42" s="11"/>
      <c r="M42" s="11"/>
      <c r="N42" s="11"/>
      <c r="O42" s="11"/>
      <c r="P42" s="11"/>
    </row>
    <row r="43" spans="1:16" x14ac:dyDescent="0.4">
      <c r="A43" s="82" t="s">
        <v>24</v>
      </c>
      <c r="B43" s="83"/>
      <c r="C43" s="83"/>
      <c r="D43" s="83"/>
      <c r="E43" s="83"/>
      <c r="F43" s="83"/>
      <c r="G43" s="83"/>
      <c r="H43" s="84"/>
      <c r="I43" s="19"/>
      <c r="J43" s="4"/>
      <c r="K43" s="11"/>
      <c r="L43" s="11"/>
      <c r="M43" s="11"/>
      <c r="N43" s="11"/>
      <c r="O43" s="11"/>
      <c r="P43" s="11"/>
    </row>
    <row r="44" spans="1:16" ht="168" x14ac:dyDescent="0.4">
      <c r="A44" s="2"/>
      <c r="B44" s="52" t="s">
        <v>32</v>
      </c>
      <c r="C44" s="4"/>
      <c r="D44" s="36" t="s">
        <v>93</v>
      </c>
      <c r="E44" s="36" t="s">
        <v>94</v>
      </c>
      <c r="F44" s="36" t="s">
        <v>95</v>
      </c>
      <c r="G44" s="18"/>
      <c r="H44" s="18"/>
      <c r="I44" s="19">
        <v>1000</v>
      </c>
      <c r="J44" s="4"/>
      <c r="K44" s="44"/>
      <c r="L44" s="44"/>
      <c r="M44" s="44"/>
      <c r="N44" s="11"/>
      <c r="O44" s="11"/>
      <c r="P44" s="69"/>
    </row>
    <row r="45" spans="1:16" ht="39.75" customHeight="1" x14ac:dyDescent="0.4">
      <c r="A45" s="2"/>
      <c r="B45" s="18" t="s">
        <v>159</v>
      </c>
      <c r="C45" s="4"/>
      <c r="D45" s="36" t="s">
        <v>96</v>
      </c>
      <c r="E45" s="27" t="s">
        <v>97</v>
      </c>
      <c r="F45" s="36" t="s">
        <v>98</v>
      </c>
      <c r="G45" s="18"/>
      <c r="H45" s="18"/>
      <c r="I45" s="19">
        <f>7500-417</f>
        <v>7083</v>
      </c>
      <c r="J45" s="4"/>
      <c r="K45" s="44"/>
      <c r="L45" s="44"/>
      <c r="M45" s="44"/>
      <c r="N45" s="44"/>
      <c r="O45" s="44"/>
      <c r="P45" s="44"/>
    </row>
    <row r="46" spans="1:16" x14ac:dyDescent="0.4">
      <c r="A46" s="2"/>
      <c r="B46" s="18" t="s">
        <v>160</v>
      </c>
      <c r="C46" s="4"/>
      <c r="D46" s="36"/>
      <c r="E46" s="27"/>
      <c r="F46" s="36"/>
      <c r="G46" s="18"/>
      <c r="H46" s="18"/>
      <c r="I46" s="19">
        <v>10000</v>
      </c>
      <c r="J46" s="4"/>
      <c r="K46" s="69"/>
      <c r="L46" s="69"/>
      <c r="M46" s="69"/>
      <c r="N46" s="44"/>
      <c r="O46" s="44"/>
      <c r="P46" s="44"/>
    </row>
    <row r="47" spans="1:16" ht="58.5" customHeight="1" x14ac:dyDescent="0.4">
      <c r="A47" s="2"/>
      <c r="B47" s="17" t="s">
        <v>161</v>
      </c>
      <c r="C47" s="4"/>
      <c r="D47" s="36"/>
      <c r="E47" s="27"/>
      <c r="F47" s="36"/>
      <c r="G47" s="18"/>
      <c r="H47" s="18"/>
      <c r="I47" s="19">
        <v>0</v>
      </c>
      <c r="J47" s="4"/>
      <c r="K47" s="69"/>
      <c r="L47" s="69"/>
      <c r="M47" s="69"/>
      <c r="N47" s="69"/>
      <c r="O47" s="69"/>
      <c r="P47" s="69"/>
    </row>
    <row r="48" spans="1:16" s="13" customFormat="1" x14ac:dyDescent="0.4">
      <c r="A48" s="2"/>
      <c r="B48" s="11"/>
      <c r="C48" s="11" t="s">
        <v>17</v>
      </c>
      <c r="D48" s="41"/>
      <c r="E48" s="41"/>
      <c r="F48" s="11"/>
      <c r="G48" s="11"/>
      <c r="H48" s="11"/>
      <c r="I48" s="12">
        <f>SUM(I44:I47)</f>
        <v>18083</v>
      </c>
      <c r="J48" s="3"/>
      <c r="K48" s="11"/>
      <c r="L48" s="11"/>
      <c r="M48" s="11"/>
      <c r="N48" s="11"/>
      <c r="O48" s="11"/>
      <c r="P48" s="11"/>
    </row>
    <row r="49" spans="1:16" x14ac:dyDescent="0.4">
      <c r="A49" s="82" t="s">
        <v>25</v>
      </c>
      <c r="B49" s="83"/>
      <c r="C49" s="83"/>
      <c r="D49" s="83"/>
      <c r="E49" s="83"/>
      <c r="F49" s="84"/>
      <c r="G49" s="18"/>
      <c r="H49" s="18"/>
      <c r="I49" s="19"/>
      <c r="J49" s="4"/>
      <c r="K49" s="11"/>
      <c r="L49" s="11"/>
      <c r="M49" s="11"/>
      <c r="N49" s="11"/>
      <c r="O49" s="11"/>
      <c r="P49" s="11"/>
    </row>
    <row r="50" spans="1:16" ht="63" customHeight="1" x14ac:dyDescent="0.4">
      <c r="A50" s="2"/>
      <c r="B50" s="17" t="s">
        <v>199</v>
      </c>
      <c r="C50" s="45" t="s">
        <v>180</v>
      </c>
      <c r="D50" s="17"/>
      <c r="E50" s="17"/>
      <c r="F50" s="17"/>
      <c r="G50" s="18"/>
      <c r="H50" s="18"/>
      <c r="I50" s="19">
        <v>0</v>
      </c>
      <c r="J50" s="4"/>
      <c r="K50" s="11"/>
      <c r="L50" s="11"/>
      <c r="M50" s="11"/>
      <c r="N50" s="69"/>
      <c r="O50" s="69"/>
      <c r="P50" s="69"/>
    </row>
    <row r="51" spans="1:16" x14ac:dyDescent="0.4">
      <c r="A51" s="2"/>
      <c r="B51" s="17"/>
      <c r="C51" s="47" t="s">
        <v>181</v>
      </c>
      <c r="D51" s="17"/>
      <c r="E51" s="17"/>
      <c r="F51" s="17"/>
      <c r="G51" s="18"/>
      <c r="H51" s="18"/>
      <c r="I51" s="19">
        <v>0</v>
      </c>
      <c r="J51" s="4"/>
      <c r="K51" s="69"/>
      <c r="L51" s="69"/>
      <c r="M51" s="69"/>
      <c r="N51" s="69"/>
      <c r="O51" s="69"/>
      <c r="P51" s="69"/>
    </row>
    <row r="52" spans="1:16" ht="42" x14ac:dyDescent="0.4">
      <c r="A52" s="2"/>
      <c r="B52" s="17"/>
      <c r="C52" s="17" t="s">
        <v>182</v>
      </c>
      <c r="D52" s="17"/>
      <c r="E52" s="17"/>
      <c r="F52" s="17"/>
      <c r="G52" s="18"/>
      <c r="H52" s="18"/>
      <c r="I52" s="19">
        <v>10557</v>
      </c>
      <c r="J52" s="4"/>
      <c r="K52" s="46"/>
      <c r="L52" s="46"/>
      <c r="M52" s="46"/>
      <c r="N52" s="46"/>
      <c r="O52" s="46"/>
      <c r="P52" s="46"/>
    </row>
    <row r="53" spans="1:16" ht="42" x14ac:dyDescent="0.4">
      <c r="A53" s="2"/>
      <c r="B53" s="17"/>
      <c r="C53" s="48" t="s">
        <v>183</v>
      </c>
      <c r="D53" s="17"/>
      <c r="E53" s="17"/>
      <c r="F53" s="17"/>
      <c r="G53" s="18"/>
      <c r="H53" s="18"/>
      <c r="I53" s="19">
        <v>0</v>
      </c>
      <c r="J53" s="4"/>
      <c r="K53" s="69"/>
      <c r="L53" s="69"/>
      <c r="M53" s="69"/>
      <c r="N53" s="69"/>
      <c r="O53" s="69"/>
      <c r="P53" s="69"/>
    </row>
    <row r="54" spans="1:16" x14ac:dyDescent="0.4">
      <c r="A54" s="2"/>
      <c r="B54" s="17"/>
      <c r="C54" s="49" t="s">
        <v>184</v>
      </c>
      <c r="D54" s="17"/>
      <c r="E54" s="17"/>
      <c r="F54" s="17"/>
      <c r="G54" s="18"/>
      <c r="H54" s="18"/>
      <c r="I54" s="19">
        <f>2200-389</f>
        <v>1811</v>
      </c>
      <c r="J54" s="4"/>
      <c r="K54" s="46"/>
      <c r="L54" s="46"/>
      <c r="M54" s="46"/>
      <c r="N54" s="46"/>
      <c r="O54" s="46"/>
      <c r="P54" s="46"/>
    </row>
    <row r="55" spans="1:16" ht="36.75" customHeight="1" x14ac:dyDescent="0.4">
      <c r="A55" s="2"/>
      <c r="B55" s="50" t="s">
        <v>162</v>
      </c>
      <c r="C55" s="51"/>
      <c r="D55" s="48" t="s">
        <v>121</v>
      </c>
      <c r="E55" s="48" t="s">
        <v>126</v>
      </c>
      <c r="F55" s="48" t="s">
        <v>127</v>
      </c>
      <c r="G55" s="50"/>
      <c r="H55" s="50"/>
      <c r="I55" s="34">
        <v>7500</v>
      </c>
      <c r="J55" s="4"/>
      <c r="K55" s="11"/>
      <c r="L55" s="11"/>
      <c r="M55" s="11"/>
      <c r="N55" s="46"/>
      <c r="O55" s="46"/>
      <c r="P55" s="46"/>
    </row>
    <row r="56" spans="1:16" ht="42" x14ac:dyDescent="0.4">
      <c r="A56" s="2"/>
      <c r="B56" s="18" t="s">
        <v>165</v>
      </c>
      <c r="C56" s="4"/>
      <c r="D56" s="17" t="s">
        <v>166</v>
      </c>
      <c r="E56" s="52"/>
      <c r="F56" s="52"/>
      <c r="G56" s="18"/>
      <c r="H56" s="18"/>
      <c r="I56" s="19">
        <v>0</v>
      </c>
      <c r="J56" s="4"/>
      <c r="K56" s="11"/>
      <c r="L56" s="11"/>
      <c r="M56" s="11"/>
      <c r="N56" s="69"/>
      <c r="O56" s="69"/>
      <c r="P56" s="69"/>
    </row>
    <row r="57" spans="1:16" ht="42" x14ac:dyDescent="0.4">
      <c r="A57" s="2"/>
      <c r="B57" s="18" t="s">
        <v>167</v>
      </c>
      <c r="C57" s="4"/>
      <c r="D57" s="17" t="s">
        <v>168</v>
      </c>
      <c r="E57" s="52"/>
      <c r="F57" s="52"/>
      <c r="G57" s="18"/>
      <c r="H57" s="18"/>
      <c r="I57" s="19">
        <v>0</v>
      </c>
      <c r="J57" s="4"/>
      <c r="K57" s="69"/>
      <c r="L57" s="69"/>
      <c r="M57" s="69"/>
      <c r="N57" s="69"/>
      <c r="O57" s="69"/>
      <c r="P57" s="69"/>
    </row>
    <row r="58" spans="1:16" ht="105" x14ac:dyDescent="0.4">
      <c r="A58" s="2"/>
      <c r="B58" s="18" t="s">
        <v>163</v>
      </c>
      <c r="C58" s="4"/>
      <c r="D58" s="17" t="s">
        <v>122</v>
      </c>
      <c r="E58" s="52" t="s">
        <v>125</v>
      </c>
      <c r="F58" s="52" t="s">
        <v>128</v>
      </c>
      <c r="G58" s="18"/>
      <c r="H58" s="18"/>
      <c r="I58" s="19">
        <v>2326</v>
      </c>
      <c r="J58" s="4"/>
      <c r="K58" s="46"/>
      <c r="L58" s="46"/>
      <c r="M58" s="46"/>
      <c r="N58" s="46"/>
      <c r="O58" s="46"/>
      <c r="P58" s="46"/>
    </row>
    <row r="59" spans="1:16" ht="63" x14ac:dyDescent="0.4">
      <c r="A59" s="2"/>
      <c r="B59" s="18" t="s">
        <v>164</v>
      </c>
      <c r="C59" s="4"/>
      <c r="D59" s="52" t="s">
        <v>123</v>
      </c>
      <c r="E59" s="17" t="s">
        <v>124</v>
      </c>
      <c r="F59" s="17" t="s">
        <v>129</v>
      </c>
      <c r="G59" s="18"/>
      <c r="H59" s="18"/>
      <c r="I59" s="19">
        <v>1000</v>
      </c>
      <c r="J59" s="4"/>
      <c r="K59" s="46"/>
      <c r="L59" s="46"/>
      <c r="M59" s="46"/>
      <c r="N59" s="46"/>
      <c r="O59" s="46"/>
      <c r="P59" s="46"/>
    </row>
    <row r="60" spans="1:16" s="13" customFormat="1" x14ac:dyDescent="0.4">
      <c r="A60" s="2"/>
      <c r="B60" s="11"/>
      <c r="C60" s="11" t="s">
        <v>17</v>
      </c>
      <c r="D60" s="41"/>
      <c r="E60" s="41"/>
      <c r="F60" s="11"/>
      <c r="G60" s="11"/>
      <c r="H60" s="11"/>
      <c r="I60" s="12">
        <f>SUM(I50:I59)</f>
        <v>23194</v>
      </c>
      <c r="J60" s="3"/>
      <c r="K60" s="11"/>
      <c r="L60" s="11"/>
      <c r="M60" s="11"/>
      <c r="N60" s="11"/>
      <c r="O60" s="11"/>
      <c r="P60" s="11"/>
    </row>
    <row r="61" spans="1:16" s="13" customFormat="1" x14ac:dyDescent="0.4">
      <c r="A61" s="82" t="s">
        <v>26</v>
      </c>
      <c r="B61" s="84"/>
      <c r="C61" s="3"/>
      <c r="D61" s="41"/>
      <c r="E61" s="41"/>
      <c r="F61" s="11"/>
      <c r="G61" s="11"/>
      <c r="H61" s="11"/>
      <c r="I61" s="12"/>
      <c r="J61" s="3"/>
      <c r="K61" s="11"/>
      <c r="L61" s="11"/>
      <c r="M61" s="11"/>
      <c r="N61" s="11"/>
      <c r="O61" s="11"/>
      <c r="P61" s="11"/>
    </row>
    <row r="62" spans="1:16" s="13" customFormat="1" ht="77.25" customHeight="1" x14ac:dyDescent="0.4">
      <c r="A62" s="41"/>
      <c r="B62" s="47" t="s">
        <v>169</v>
      </c>
      <c r="C62" s="3"/>
      <c r="D62" s="17" t="s">
        <v>173</v>
      </c>
      <c r="E62" s="17"/>
      <c r="F62" s="17"/>
      <c r="G62" s="11"/>
      <c r="H62" s="11"/>
      <c r="I62" s="19">
        <v>0</v>
      </c>
      <c r="J62" s="3"/>
      <c r="K62" s="69"/>
      <c r="L62" s="69"/>
      <c r="M62" s="69"/>
      <c r="N62" s="69"/>
      <c r="O62" s="69"/>
      <c r="P62" s="69"/>
    </row>
    <row r="63" spans="1:16" s="13" customFormat="1" ht="62.25" customHeight="1" x14ac:dyDescent="0.4">
      <c r="A63" s="41"/>
      <c r="B63" s="47" t="s">
        <v>170</v>
      </c>
      <c r="C63" s="54"/>
      <c r="D63" s="48" t="s">
        <v>177</v>
      </c>
      <c r="E63" s="48"/>
      <c r="F63" s="48"/>
      <c r="G63" s="55"/>
      <c r="H63" s="55"/>
      <c r="I63" s="34">
        <v>0</v>
      </c>
      <c r="J63" s="3"/>
      <c r="K63" s="69"/>
      <c r="L63" s="69"/>
      <c r="M63" s="69"/>
      <c r="N63" s="69"/>
      <c r="O63" s="69"/>
      <c r="P63" s="69"/>
    </row>
    <row r="64" spans="1:16" s="13" customFormat="1" ht="51" customHeight="1" x14ac:dyDescent="0.4">
      <c r="A64" s="41"/>
      <c r="B64" s="56" t="s">
        <v>200</v>
      </c>
      <c r="C64" s="54"/>
      <c r="D64" s="48" t="s">
        <v>174</v>
      </c>
      <c r="E64" s="48"/>
      <c r="F64" s="48"/>
      <c r="G64" s="55"/>
      <c r="H64" s="55"/>
      <c r="I64" s="34">
        <v>0</v>
      </c>
      <c r="J64" s="3"/>
      <c r="K64" s="69"/>
      <c r="L64" s="69"/>
      <c r="M64" s="69"/>
      <c r="N64" s="69"/>
      <c r="O64" s="69"/>
      <c r="P64" s="69"/>
    </row>
    <row r="65" spans="1:21" s="13" customFormat="1" ht="42" x14ac:dyDescent="0.4">
      <c r="A65" s="41"/>
      <c r="B65" s="57" t="s">
        <v>171</v>
      </c>
      <c r="C65" s="54"/>
      <c r="D65" s="48" t="s">
        <v>178</v>
      </c>
      <c r="E65" s="48"/>
      <c r="F65" s="48"/>
      <c r="G65" s="55"/>
      <c r="H65" s="55"/>
      <c r="I65" s="34">
        <v>0</v>
      </c>
      <c r="J65" s="3"/>
      <c r="K65" s="69"/>
      <c r="L65" s="69"/>
      <c r="M65" s="69"/>
      <c r="N65" s="69"/>
      <c r="O65" s="69"/>
      <c r="P65" s="69"/>
    </row>
    <row r="66" spans="1:21" ht="63" x14ac:dyDescent="0.4">
      <c r="A66" s="2"/>
      <c r="B66" s="57" t="s">
        <v>172</v>
      </c>
      <c r="C66" s="51"/>
      <c r="D66" s="48" t="s">
        <v>179</v>
      </c>
      <c r="E66" s="58"/>
      <c r="F66" s="58"/>
      <c r="G66" s="50"/>
      <c r="H66" s="50"/>
      <c r="I66" s="34">
        <v>21200</v>
      </c>
      <c r="J66" s="4"/>
      <c r="K66" s="53"/>
      <c r="L66" s="53"/>
      <c r="M66" s="53"/>
      <c r="N66" s="53"/>
      <c r="O66" s="53"/>
      <c r="P66" s="53"/>
    </row>
    <row r="67" spans="1:21" ht="117.75" customHeight="1" x14ac:dyDescent="0.4">
      <c r="A67" s="2"/>
      <c r="B67" s="50" t="s">
        <v>201</v>
      </c>
      <c r="C67" s="51"/>
      <c r="D67" s="48" t="s">
        <v>122</v>
      </c>
      <c r="E67" s="58" t="s">
        <v>125</v>
      </c>
      <c r="F67" s="58" t="s">
        <v>128</v>
      </c>
      <c r="G67" s="50"/>
      <c r="H67" s="50"/>
      <c r="I67" s="34">
        <v>0</v>
      </c>
      <c r="J67" s="4"/>
      <c r="K67" s="69"/>
      <c r="L67" s="69"/>
      <c r="M67" s="69"/>
      <c r="N67" s="69"/>
      <c r="O67" s="69"/>
      <c r="P67" s="69"/>
    </row>
    <row r="68" spans="1:21" ht="75" customHeight="1" x14ac:dyDescent="0.4">
      <c r="A68" s="2"/>
      <c r="B68" s="50" t="s">
        <v>175</v>
      </c>
      <c r="C68" s="51"/>
      <c r="D68" s="48" t="s">
        <v>121</v>
      </c>
      <c r="E68" s="48" t="s">
        <v>126</v>
      </c>
      <c r="F68" s="48" t="s">
        <v>130</v>
      </c>
      <c r="G68" s="50"/>
      <c r="H68" s="50"/>
      <c r="I68" s="34">
        <v>0</v>
      </c>
      <c r="J68" s="4"/>
      <c r="K68" s="69"/>
      <c r="L68" s="69"/>
      <c r="M68" s="69"/>
      <c r="N68" s="69"/>
      <c r="O68" s="69"/>
      <c r="P68" s="69"/>
    </row>
    <row r="69" spans="1:21" ht="63" x14ac:dyDescent="0.4">
      <c r="A69" s="2"/>
      <c r="B69" s="50" t="s">
        <v>176</v>
      </c>
      <c r="C69" s="51"/>
      <c r="D69" s="58" t="s">
        <v>123</v>
      </c>
      <c r="E69" s="48" t="s">
        <v>124</v>
      </c>
      <c r="F69" s="48" t="s">
        <v>129</v>
      </c>
      <c r="G69" s="50"/>
      <c r="H69" s="50"/>
      <c r="I69" s="34">
        <f>1500+1000</f>
        <v>2500</v>
      </c>
      <c r="J69" s="4"/>
      <c r="K69" s="69"/>
      <c r="L69" s="69"/>
      <c r="M69" s="69"/>
      <c r="N69" s="69"/>
      <c r="O69" s="69"/>
      <c r="P69" s="69"/>
    </row>
    <row r="70" spans="1:21" s="13" customFormat="1" x14ac:dyDescent="0.4">
      <c r="A70" s="2"/>
      <c r="B70" s="55"/>
      <c r="C70" s="55" t="s">
        <v>17</v>
      </c>
      <c r="D70" s="76"/>
      <c r="E70" s="76"/>
      <c r="F70" s="55"/>
      <c r="G70" s="55"/>
      <c r="H70" s="55"/>
      <c r="I70" s="59">
        <f>SUM(I62:I69)</f>
        <v>23700</v>
      </c>
      <c r="J70" s="3"/>
      <c r="K70" s="11"/>
      <c r="L70" s="11"/>
      <c r="M70" s="11"/>
      <c r="N70" s="11"/>
      <c r="O70" s="11"/>
      <c r="P70" s="11"/>
    </row>
    <row r="71" spans="1:21" x14ac:dyDescent="0.4">
      <c r="A71" s="11" t="s">
        <v>27</v>
      </c>
      <c r="B71" s="55"/>
      <c r="C71" s="51"/>
      <c r="D71" s="48"/>
      <c r="E71" s="48"/>
      <c r="F71" s="50"/>
      <c r="G71" s="50"/>
      <c r="H71" s="50"/>
      <c r="I71" s="34"/>
      <c r="J71" s="4"/>
      <c r="K71" s="11"/>
      <c r="L71" s="11"/>
      <c r="M71" s="11"/>
      <c r="N71" s="11"/>
      <c r="O71" s="11"/>
      <c r="P71" s="11"/>
    </row>
    <row r="72" spans="1:21" ht="42" x14ac:dyDescent="0.4">
      <c r="A72" s="2"/>
      <c r="B72" s="48" t="s">
        <v>185</v>
      </c>
      <c r="C72" s="51"/>
      <c r="D72" s="48"/>
      <c r="E72" s="48"/>
      <c r="F72" s="50"/>
      <c r="G72" s="50"/>
      <c r="H72" s="50"/>
      <c r="I72" s="32"/>
      <c r="J72" s="4"/>
      <c r="K72" s="11"/>
      <c r="L72" s="11"/>
      <c r="M72" s="11"/>
      <c r="N72" s="11"/>
      <c r="O72" s="11"/>
      <c r="P72" s="11"/>
    </row>
    <row r="73" spans="1:21" ht="133.5" customHeight="1" x14ac:dyDescent="0.4">
      <c r="A73" s="2"/>
      <c r="B73" s="50"/>
      <c r="C73" s="51" t="s">
        <v>223</v>
      </c>
      <c r="D73" s="60" t="s">
        <v>48</v>
      </c>
      <c r="E73" s="58" t="s">
        <v>49</v>
      </c>
      <c r="F73" s="60" t="s">
        <v>222</v>
      </c>
      <c r="G73" s="50"/>
      <c r="H73" s="50"/>
      <c r="I73" s="74">
        <v>21645</v>
      </c>
      <c r="J73" s="4"/>
      <c r="K73" s="62"/>
      <c r="L73" s="62"/>
      <c r="M73" s="62"/>
      <c r="N73" s="62"/>
      <c r="O73" s="62"/>
      <c r="P73" s="62"/>
    </row>
    <row r="74" spans="1:21" s="29" customFormat="1" ht="125.25" customHeight="1" x14ac:dyDescent="0.4">
      <c r="A74" s="63"/>
      <c r="B74" s="24"/>
      <c r="C74" s="64" t="s">
        <v>224</v>
      </c>
      <c r="D74" s="30" t="s">
        <v>50</v>
      </c>
      <c r="E74" s="36" t="s">
        <v>51</v>
      </c>
      <c r="F74" s="30" t="s">
        <v>52</v>
      </c>
      <c r="G74" s="24"/>
      <c r="H74" s="24"/>
      <c r="I74" s="28">
        <v>9000</v>
      </c>
      <c r="J74" s="25"/>
      <c r="K74" s="62"/>
      <c r="L74" s="62"/>
      <c r="M74" s="62"/>
      <c r="N74" s="62"/>
      <c r="O74" s="62"/>
      <c r="P74" s="62"/>
    </row>
    <row r="75" spans="1:21" ht="84" x14ac:dyDescent="0.4">
      <c r="A75" s="2"/>
      <c r="B75" s="18"/>
      <c r="C75" s="65" t="s">
        <v>225</v>
      </c>
      <c r="D75" s="17" t="s">
        <v>53</v>
      </c>
      <c r="E75" s="17" t="s">
        <v>54</v>
      </c>
      <c r="F75" s="17" t="s">
        <v>55</v>
      </c>
      <c r="G75" s="18"/>
      <c r="H75" s="18"/>
      <c r="I75" s="74">
        <f>56700-7347</f>
        <v>49353</v>
      </c>
      <c r="J75" s="4"/>
      <c r="K75" s="11"/>
      <c r="L75" s="11"/>
      <c r="M75" s="62"/>
      <c r="N75" s="62"/>
      <c r="O75" s="62"/>
      <c r="P75" s="62"/>
      <c r="R75" s="29"/>
      <c r="S75" s="29"/>
    </row>
    <row r="76" spans="1:21" ht="42" x14ac:dyDescent="0.4">
      <c r="A76" s="2"/>
      <c r="B76" s="18"/>
      <c r="C76" s="4" t="s">
        <v>226</v>
      </c>
      <c r="D76" s="22" t="s">
        <v>56</v>
      </c>
      <c r="E76" s="17" t="s">
        <v>57</v>
      </c>
      <c r="F76" s="17" t="s">
        <v>58</v>
      </c>
      <c r="G76" s="18"/>
      <c r="H76" s="18"/>
      <c r="I76" s="19">
        <v>7000</v>
      </c>
      <c r="J76" s="4"/>
      <c r="K76" s="62"/>
      <c r="L76" s="62"/>
      <c r="M76" s="62"/>
      <c r="N76" s="62"/>
      <c r="O76" s="62"/>
      <c r="P76" s="62"/>
    </row>
    <row r="77" spans="1:21" ht="42" x14ac:dyDescent="0.4">
      <c r="A77" s="2"/>
      <c r="B77" s="18"/>
      <c r="C77" s="4" t="s">
        <v>227</v>
      </c>
      <c r="D77" s="17" t="s">
        <v>59</v>
      </c>
      <c r="E77" s="17" t="s">
        <v>60</v>
      </c>
      <c r="F77" s="17" t="s">
        <v>61</v>
      </c>
      <c r="G77" s="18"/>
      <c r="H77" s="18"/>
      <c r="I77" s="19">
        <v>4000</v>
      </c>
      <c r="J77" s="4"/>
      <c r="K77" s="11"/>
      <c r="L77" s="11"/>
      <c r="M77" s="11"/>
      <c r="N77" s="62"/>
      <c r="O77" s="62"/>
      <c r="P77" s="62"/>
    </row>
    <row r="78" spans="1:21" ht="93.75" customHeight="1" x14ac:dyDescent="0.4">
      <c r="A78" s="2"/>
      <c r="B78" s="17" t="s">
        <v>187</v>
      </c>
      <c r="C78" s="4"/>
      <c r="D78" s="17" t="s">
        <v>71</v>
      </c>
      <c r="E78" s="17" t="s">
        <v>62</v>
      </c>
      <c r="F78" s="17" t="s">
        <v>63</v>
      </c>
      <c r="G78" s="18"/>
      <c r="H78" s="18"/>
      <c r="I78" s="19">
        <v>20000</v>
      </c>
      <c r="J78" s="4"/>
      <c r="K78" s="11"/>
      <c r="L78" s="11"/>
      <c r="M78" s="62"/>
      <c r="N78" s="11"/>
      <c r="O78" s="11"/>
      <c r="P78" s="62"/>
      <c r="U78" s="66"/>
    </row>
    <row r="79" spans="1:21" ht="84" x14ac:dyDescent="0.4">
      <c r="A79" s="2"/>
      <c r="B79" s="17" t="s">
        <v>203</v>
      </c>
      <c r="C79" s="4"/>
      <c r="D79" s="17" t="s">
        <v>64</v>
      </c>
      <c r="E79" s="17" t="s">
        <v>62</v>
      </c>
      <c r="F79" s="17" t="s">
        <v>65</v>
      </c>
      <c r="G79" s="18"/>
      <c r="H79" s="50"/>
      <c r="I79" s="34">
        <v>8000</v>
      </c>
      <c r="J79" s="4"/>
      <c r="K79" s="62"/>
      <c r="L79" s="62"/>
      <c r="M79" s="62"/>
      <c r="N79" s="62"/>
      <c r="O79" s="62"/>
      <c r="P79" s="62"/>
    </row>
    <row r="80" spans="1:21" ht="62.25" customHeight="1" x14ac:dyDescent="0.4">
      <c r="A80" s="2"/>
      <c r="B80" s="17" t="s">
        <v>188</v>
      </c>
      <c r="C80" s="4"/>
      <c r="D80" s="17" t="s">
        <v>66</v>
      </c>
      <c r="E80" s="17" t="s">
        <v>67</v>
      </c>
      <c r="F80" s="17" t="s">
        <v>65</v>
      </c>
      <c r="G80" s="18"/>
      <c r="H80" s="18"/>
      <c r="I80" s="34">
        <f>(3600+3600)-471</f>
        <v>6729</v>
      </c>
      <c r="J80" s="4"/>
      <c r="K80" s="11"/>
      <c r="L80" s="11"/>
      <c r="M80" s="11"/>
      <c r="N80" s="62"/>
      <c r="O80" s="11"/>
      <c r="P80" s="11"/>
    </row>
    <row r="81" spans="1:16" ht="57.75" customHeight="1" x14ac:dyDescent="0.4">
      <c r="A81" s="2"/>
      <c r="B81" s="27" t="s">
        <v>186</v>
      </c>
      <c r="C81" s="25"/>
      <c r="D81" s="27" t="s">
        <v>75</v>
      </c>
      <c r="E81" s="27" t="s">
        <v>76</v>
      </c>
      <c r="F81" s="27" t="s">
        <v>77</v>
      </c>
      <c r="G81" s="24"/>
      <c r="H81" s="24"/>
      <c r="I81" s="28">
        <v>2400</v>
      </c>
      <c r="J81" s="4"/>
      <c r="K81" s="62"/>
      <c r="L81" s="62"/>
      <c r="M81" s="62"/>
      <c r="N81" s="62"/>
      <c r="O81" s="62"/>
      <c r="P81" s="62"/>
    </row>
    <row r="82" spans="1:16" ht="51" customHeight="1" x14ac:dyDescent="0.4">
      <c r="A82" s="2"/>
      <c r="B82" s="17" t="s">
        <v>193</v>
      </c>
      <c r="C82" s="4"/>
      <c r="D82" s="17" t="s">
        <v>78</v>
      </c>
      <c r="E82" s="17" t="s">
        <v>79</v>
      </c>
      <c r="F82" s="17" t="s">
        <v>80</v>
      </c>
      <c r="G82" s="18"/>
      <c r="H82" s="18"/>
      <c r="I82" s="19">
        <v>0</v>
      </c>
      <c r="J82" s="18"/>
      <c r="K82" s="11"/>
      <c r="L82" s="11"/>
      <c r="M82" s="69"/>
      <c r="N82" s="11"/>
      <c r="O82" s="11"/>
      <c r="P82" s="11"/>
    </row>
    <row r="83" spans="1:16" ht="76.5" customHeight="1" x14ac:dyDescent="0.4">
      <c r="A83" s="2"/>
      <c r="B83" s="27" t="s">
        <v>189</v>
      </c>
      <c r="C83" s="25"/>
      <c r="D83" s="17" t="s">
        <v>72</v>
      </c>
      <c r="E83" s="17" t="s">
        <v>73</v>
      </c>
      <c r="F83" s="17" t="s">
        <v>74</v>
      </c>
      <c r="G83" s="18"/>
      <c r="H83" s="18"/>
      <c r="I83" s="19">
        <v>0</v>
      </c>
      <c r="J83" s="18"/>
      <c r="K83" s="11"/>
      <c r="L83" s="11"/>
      <c r="M83" s="11"/>
      <c r="N83" s="11"/>
      <c r="O83" s="69"/>
      <c r="P83" s="11"/>
    </row>
    <row r="84" spans="1:16" ht="69" customHeight="1" x14ac:dyDescent="0.4">
      <c r="A84" s="2"/>
      <c r="B84" s="48" t="s">
        <v>190</v>
      </c>
      <c r="C84" s="51"/>
      <c r="D84" s="48" t="s">
        <v>68</v>
      </c>
      <c r="E84" s="48" t="s">
        <v>69</v>
      </c>
      <c r="F84" s="48" t="s">
        <v>70</v>
      </c>
      <c r="G84" s="50"/>
      <c r="H84" s="50"/>
      <c r="I84" s="34">
        <v>20000</v>
      </c>
      <c r="J84" s="18"/>
      <c r="K84" s="62"/>
      <c r="L84" s="62"/>
      <c r="M84" s="62"/>
      <c r="N84" s="62"/>
      <c r="O84" s="62"/>
      <c r="P84" s="62"/>
    </row>
    <row r="85" spans="1:16" ht="81" customHeight="1" x14ac:dyDescent="0.4">
      <c r="A85" s="2"/>
      <c r="B85" s="52" t="s">
        <v>202</v>
      </c>
      <c r="C85" s="4"/>
      <c r="D85" s="22" t="s">
        <v>50</v>
      </c>
      <c r="E85" s="52" t="s">
        <v>51</v>
      </c>
      <c r="F85" s="22" t="s">
        <v>52</v>
      </c>
      <c r="G85" s="18"/>
      <c r="H85" s="18"/>
      <c r="I85" s="19">
        <v>25000</v>
      </c>
      <c r="J85" s="18"/>
      <c r="K85" s="62"/>
      <c r="L85" s="62"/>
      <c r="M85" s="62"/>
      <c r="N85" s="62"/>
      <c r="O85" s="62"/>
      <c r="P85" s="62"/>
    </row>
    <row r="86" spans="1:16" ht="68.25" customHeight="1" x14ac:dyDescent="0.4">
      <c r="A86" s="2"/>
      <c r="B86" s="17" t="s">
        <v>204</v>
      </c>
      <c r="C86" s="4"/>
      <c r="D86" s="22"/>
      <c r="E86" s="52"/>
      <c r="F86" s="15"/>
      <c r="G86" s="18"/>
      <c r="H86" s="18"/>
      <c r="I86" s="19">
        <f>10000-792</f>
        <v>9208</v>
      </c>
      <c r="J86" s="18"/>
      <c r="K86" s="62"/>
      <c r="L86" s="62"/>
      <c r="M86" s="62"/>
      <c r="N86" s="62"/>
      <c r="O86" s="62"/>
      <c r="P86" s="62"/>
    </row>
    <row r="87" spans="1:16" s="13" customFormat="1" x14ac:dyDescent="0.4">
      <c r="A87" s="2"/>
      <c r="B87" s="67"/>
      <c r="C87" s="11" t="s">
        <v>17</v>
      </c>
      <c r="D87" s="41"/>
      <c r="E87" s="41"/>
      <c r="F87" s="11"/>
      <c r="G87" s="11"/>
      <c r="H87" s="11"/>
      <c r="I87" s="12">
        <f>SUM(I72:I86)</f>
        <v>182335</v>
      </c>
      <c r="J87" s="11"/>
      <c r="K87" s="11"/>
      <c r="L87" s="11"/>
      <c r="M87" s="11"/>
      <c r="N87" s="11"/>
      <c r="O87" s="11"/>
      <c r="P87" s="11"/>
    </row>
    <row r="88" spans="1:16" x14ac:dyDescent="0.4">
      <c r="A88" s="11" t="s">
        <v>28</v>
      </c>
      <c r="B88" s="67"/>
      <c r="C88" s="4"/>
      <c r="D88" s="17"/>
      <c r="E88" s="17"/>
      <c r="F88" s="18"/>
      <c r="G88" s="18"/>
      <c r="H88" s="18"/>
      <c r="I88" s="19"/>
      <c r="J88" s="18"/>
      <c r="K88" s="11"/>
      <c r="L88" s="11"/>
      <c r="M88" s="11"/>
      <c r="N88" s="11"/>
      <c r="O88" s="11"/>
      <c r="P88" s="11"/>
    </row>
    <row r="89" spans="1:16" ht="145.5" customHeight="1" x14ac:dyDescent="0.4">
      <c r="A89" s="2"/>
      <c r="B89" s="52" t="s">
        <v>33</v>
      </c>
      <c r="C89" s="65"/>
      <c r="D89" s="36" t="s">
        <v>131</v>
      </c>
      <c r="E89" s="36" t="s">
        <v>132</v>
      </c>
      <c r="F89" s="36" t="s">
        <v>133</v>
      </c>
      <c r="G89" s="18"/>
      <c r="H89" s="18"/>
      <c r="I89" s="19">
        <v>0</v>
      </c>
      <c r="J89" s="18"/>
      <c r="K89" s="68"/>
      <c r="L89" s="68"/>
      <c r="M89" s="68"/>
      <c r="N89" s="68"/>
      <c r="O89" s="68"/>
      <c r="P89" s="11"/>
    </row>
    <row r="90" spans="1:16" ht="102.75" customHeight="1" x14ac:dyDescent="0.4">
      <c r="A90" s="2"/>
      <c r="B90" s="52" t="s">
        <v>34</v>
      </c>
      <c r="C90" s="65"/>
      <c r="D90" s="36" t="s">
        <v>134</v>
      </c>
      <c r="E90" s="36" t="s">
        <v>135</v>
      </c>
      <c r="F90" s="36" t="s">
        <v>136</v>
      </c>
      <c r="G90" s="18"/>
      <c r="H90" s="18"/>
      <c r="I90" s="19">
        <v>19100</v>
      </c>
      <c r="J90" s="18"/>
      <c r="K90" s="68"/>
      <c r="L90" s="68"/>
      <c r="M90" s="68"/>
      <c r="N90" s="68"/>
      <c r="O90" s="68"/>
      <c r="P90" s="68"/>
    </row>
    <row r="91" spans="1:16" s="13" customFormat="1" x14ac:dyDescent="0.4">
      <c r="A91" s="2"/>
      <c r="B91" s="67"/>
      <c r="C91" s="11" t="s">
        <v>17</v>
      </c>
      <c r="D91" s="77"/>
      <c r="E91" s="77"/>
      <c r="F91" s="69"/>
      <c r="G91" s="11"/>
      <c r="H91" s="11"/>
      <c r="I91" s="12">
        <f>SUM(I89:I90)</f>
        <v>19100</v>
      </c>
      <c r="J91" s="11"/>
      <c r="K91" s="11"/>
      <c r="L91" s="11"/>
      <c r="M91" s="11"/>
      <c r="N91" s="11"/>
      <c r="O91" s="11"/>
      <c r="P91" s="11"/>
    </row>
    <row r="92" spans="1:16" x14ac:dyDescent="0.4">
      <c r="A92" s="11" t="s">
        <v>29</v>
      </c>
      <c r="B92" s="67"/>
      <c r="C92" s="4"/>
      <c r="D92" s="27"/>
      <c r="E92" s="27"/>
      <c r="F92" s="24"/>
      <c r="G92" s="18"/>
      <c r="H92" s="18"/>
      <c r="I92" s="19"/>
      <c r="J92" s="18"/>
      <c r="K92" s="11"/>
      <c r="L92" s="11"/>
      <c r="M92" s="11"/>
      <c r="N92" s="11"/>
      <c r="O92" s="11"/>
      <c r="P92" s="11"/>
    </row>
    <row r="93" spans="1:16" ht="66.75" customHeight="1" x14ac:dyDescent="0.4">
      <c r="A93" s="2"/>
      <c r="B93" s="52" t="s">
        <v>35</v>
      </c>
      <c r="C93" s="65"/>
      <c r="D93" s="36" t="s">
        <v>137</v>
      </c>
      <c r="E93" s="27" t="s">
        <v>138</v>
      </c>
      <c r="F93" s="36" t="s">
        <v>139</v>
      </c>
      <c r="G93" s="18"/>
      <c r="H93" s="18"/>
      <c r="I93" s="19">
        <f>13700-1689</f>
        <v>12011</v>
      </c>
      <c r="J93" s="18"/>
      <c r="K93" s="11"/>
      <c r="L93" s="11"/>
      <c r="M93" s="70"/>
      <c r="N93" s="11"/>
      <c r="O93" s="11"/>
      <c r="P93" s="70"/>
    </row>
    <row r="94" spans="1:16" s="13" customFormat="1" x14ac:dyDescent="0.4">
      <c r="A94" s="2"/>
      <c r="B94" s="11"/>
      <c r="C94" s="11" t="s">
        <v>17</v>
      </c>
      <c r="D94" s="41"/>
      <c r="E94" s="41"/>
      <c r="F94" s="11"/>
      <c r="G94" s="11"/>
      <c r="H94" s="11"/>
      <c r="I94" s="12">
        <f>SUM(I93)</f>
        <v>12011</v>
      </c>
      <c r="J94" s="11"/>
      <c r="K94" s="11"/>
      <c r="L94" s="11"/>
      <c r="M94" s="11"/>
      <c r="N94" s="11"/>
      <c r="O94" s="11"/>
      <c r="P94" s="11"/>
    </row>
    <row r="95" spans="1:16" s="13" customFormat="1" x14ac:dyDescent="0.4">
      <c r="A95" s="2"/>
      <c r="B95" s="11"/>
      <c r="C95" s="11" t="s">
        <v>18</v>
      </c>
      <c r="D95" s="41"/>
      <c r="E95" s="41"/>
      <c r="F95" s="11"/>
      <c r="G95" s="11"/>
      <c r="H95" s="11"/>
      <c r="I95" s="12"/>
      <c r="J95" s="11"/>
      <c r="K95" s="11"/>
      <c r="L95" s="11"/>
      <c r="M95" s="11"/>
      <c r="N95" s="11"/>
      <c r="O95" s="11"/>
      <c r="P95" s="11"/>
    </row>
    <row r="96" spans="1:16" x14ac:dyDescent="0.4">
      <c r="A96" s="2"/>
      <c r="B96" s="11"/>
      <c r="C96" s="18"/>
      <c r="D96" s="17"/>
      <c r="E96" s="17"/>
      <c r="F96" s="18"/>
      <c r="G96" s="18"/>
      <c r="H96" s="18"/>
      <c r="I96" s="19"/>
      <c r="J96" s="18"/>
      <c r="K96" s="11"/>
      <c r="L96" s="11"/>
      <c r="M96" s="11"/>
      <c r="N96" s="11"/>
      <c r="O96" s="11"/>
      <c r="P96" s="11"/>
    </row>
    <row r="97" spans="1:16" s="13" customFormat="1" x14ac:dyDescent="0.4">
      <c r="A97" s="2"/>
      <c r="B97" s="11"/>
      <c r="C97" s="11" t="s">
        <v>19</v>
      </c>
      <c r="D97" s="41"/>
      <c r="E97" s="41"/>
      <c r="F97" s="11"/>
      <c r="G97" s="11"/>
      <c r="H97" s="11"/>
      <c r="I97" s="12">
        <f>I94+I91+I87+I70+I60+I48+I42+I37+I29+I17</f>
        <v>607709</v>
      </c>
      <c r="J97" s="11"/>
      <c r="K97" s="11"/>
      <c r="L97" s="11"/>
      <c r="M97" s="11"/>
      <c r="N97" s="11"/>
      <c r="O97" s="11"/>
      <c r="P97" s="11"/>
    </row>
    <row r="98" spans="1:16" x14ac:dyDescent="0.4">
      <c r="B98" s="72"/>
      <c r="C98" s="73"/>
      <c r="D98" s="78"/>
      <c r="E98" s="78"/>
      <c r="F98" s="73"/>
      <c r="G98" s="73"/>
      <c r="H98" s="73"/>
      <c r="I98" s="74"/>
      <c r="J98" s="73"/>
      <c r="K98" s="73"/>
    </row>
    <row r="99" spans="1:16" x14ac:dyDescent="0.4">
      <c r="B99" s="72"/>
      <c r="C99" s="73"/>
      <c r="D99" s="78"/>
      <c r="E99" s="78"/>
      <c r="F99" s="73"/>
      <c r="G99" s="73"/>
      <c r="H99" s="73"/>
      <c r="I99" s="74"/>
      <c r="J99" s="73"/>
      <c r="K99" s="73"/>
    </row>
    <row r="100" spans="1:16" x14ac:dyDescent="0.4">
      <c r="B100" s="72"/>
      <c r="C100" s="73"/>
      <c r="D100" s="78"/>
      <c r="E100" s="78"/>
      <c r="F100" s="73"/>
      <c r="G100" s="73"/>
      <c r="H100" s="73"/>
      <c r="I100" s="74"/>
      <c r="J100" s="80"/>
      <c r="K100" s="73"/>
    </row>
    <row r="101" spans="1:16" x14ac:dyDescent="0.4">
      <c r="B101" s="72"/>
      <c r="C101" s="73"/>
      <c r="D101" s="78"/>
      <c r="E101" s="78"/>
      <c r="F101" s="73"/>
      <c r="G101" s="73"/>
      <c r="H101" s="73"/>
      <c r="I101" s="74"/>
      <c r="J101" s="73"/>
      <c r="K101" s="73"/>
    </row>
    <row r="102" spans="1:16" x14ac:dyDescent="0.4">
      <c r="B102" s="72"/>
      <c r="C102" s="73"/>
      <c r="D102" s="78"/>
      <c r="E102" s="78"/>
      <c r="F102" s="73"/>
      <c r="G102" s="73"/>
      <c r="H102" s="73"/>
      <c r="I102" s="74"/>
      <c r="J102" s="73"/>
      <c r="K102" s="73"/>
    </row>
    <row r="103" spans="1:16" x14ac:dyDescent="0.4">
      <c r="B103" s="72"/>
      <c r="C103" s="73"/>
      <c r="D103" s="78"/>
      <c r="E103" s="78"/>
      <c r="F103" s="73"/>
      <c r="G103" s="73"/>
      <c r="H103" s="73"/>
      <c r="I103" s="74"/>
      <c r="J103" s="73"/>
      <c r="K103" s="73"/>
    </row>
    <row r="104" spans="1:16" x14ac:dyDescent="0.4">
      <c r="B104" s="72"/>
      <c r="C104" s="73"/>
      <c r="D104" s="78"/>
      <c r="E104" s="78"/>
      <c r="F104" s="73"/>
      <c r="G104" s="73"/>
      <c r="H104" s="73"/>
      <c r="I104" s="74"/>
      <c r="J104" s="73"/>
      <c r="K104" s="73"/>
    </row>
    <row r="105" spans="1:16" x14ac:dyDescent="0.4">
      <c r="B105" s="72"/>
      <c r="C105" s="73"/>
      <c r="D105" s="78"/>
      <c r="E105" s="78"/>
      <c r="F105" s="73"/>
      <c r="G105" s="73"/>
      <c r="H105" s="73"/>
      <c r="I105" s="74"/>
      <c r="J105" s="73"/>
      <c r="K105" s="73"/>
    </row>
    <row r="106" spans="1:16" x14ac:dyDescent="0.4">
      <c r="B106" s="72"/>
      <c r="C106" s="73"/>
      <c r="D106" s="78"/>
      <c r="E106" s="78"/>
      <c r="F106" s="73"/>
      <c r="G106" s="73"/>
      <c r="H106" s="73"/>
      <c r="I106" s="74"/>
      <c r="J106" s="73"/>
      <c r="K106" s="73"/>
    </row>
    <row r="107" spans="1:16" x14ac:dyDescent="0.4">
      <c r="B107" s="72"/>
      <c r="C107" s="73"/>
      <c r="D107" s="78"/>
      <c r="E107" s="78"/>
      <c r="F107" s="73"/>
      <c r="G107" s="73"/>
      <c r="H107" s="73"/>
      <c r="I107" s="74"/>
      <c r="J107" s="73"/>
      <c r="K107" s="73"/>
    </row>
    <row r="108" spans="1:16" x14ac:dyDescent="0.4">
      <c r="B108" s="72"/>
      <c r="C108" s="73"/>
      <c r="D108" s="78"/>
      <c r="E108" s="78"/>
      <c r="F108" s="73"/>
      <c r="G108" s="73"/>
      <c r="H108" s="73"/>
      <c r="I108" s="74"/>
      <c r="J108" s="73"/>
      <c r="K108" s="73"/>
    </row>
    <row r="109" spans="1:16" x14ac:dyDescent="0.4">
      <c r="B109" s="72"/>
      <c r="C109" s="73"/>
      <c r="D109" s="78"/>
      <c r="E109" s="78"/>
      <c r="F109" s="73"/>
      <c r="G109" s="73"/>
      <c r="H109" s="73"/>
      <c r="I109" s="74"/>
      <c r="J109" s="73"/>
      <c r="K109" s="73"/>
    </row>
    <row r="110" spans="1:16" x14ac:dyDescent="0.4">
      <c r="B110" s="72"/>
      <c r="C110" s="73"/>
      <c r="D110" s="78"/>
      <c r="E110" s="78"/>
      <c r="F110" s="73"/>
      <c r="G110" s="73"/>
      <c r="H110" s="73"/>
      <c r="I110" s="74"/>
      <c r="J110" s="73"/>
      <c r="K110" s="73"/>
    </row>
    <row r="111" spans="1:16" x14ac:dyDescent="0.4">
      <c r="B111" s="72"/>
      <c r="C111" s="73"/>
      <c r="D111" s="78"/>
      <c r="E111" s="78"/>
      <c r="F111" s="73"/>
      <c r="G111" s="73"/>
      <c r="H111" s="73"/>
      <c r="I111" s="74"/>
      <c r="J111" s="73"/>
      <c r="K111" s="73"/>
    </row>
    <row r="112" spans="1:16" x14ac:dyDescent="0.4">
      <c r="B112" s="72"/>
      <c r="C112" s="73"/>
      <c r="D112" s="78"/>
      <c r="E112" s="78"/>
      <c r="F112" s="73"/>
      <c r="G112" s="73"/>
      <c r="H112" s="73"/>
      <c r="I112" s="74"/>
      <c r="J112" s="73"/>
      <c r="K112" s="73"/>
    </row>
    <row r="113" spans="2:11" x14ac:dyDescent="0.4">
      <c r="B113" s="72"/>
      <c r="C113" s="73"/>
      <c r="D113" s="78"/>
      <c r="E113" s="78"/>
      <c r="F113" s="73"/>
      <c r="G113" s="73"/>
      <c r="H113" s="73"/>
      <c r="I113" s="74"/>
      <c r="J113" s="73"/>
      <c r="K113" s="73"/>
    </row>
    <row r="114" spans="2:11" x14ac:dyDescent="0.4">
      <c r="B114" s="72"/>
      <c r="C114" s="73"/>
      <c r="D114" s="78"/>
      <c r="E114" s="78"/>
      <c r="F114" s="73"/>
      <c r="G114" s="73"/>
      <c r="H114" s="73"/>
      <c r="I114" s="74"/>
      <c r="J114" s="73"/>
      <c r="K114" s="73"/>
    </row>
    <row r="115" spans="2:11" x14ac:dyDescent="0.4">
      <c r="B115" s="72"/>
      <c r="C115" s="73"/>
      <c r="D115" s="78"/>
      <c r="E115" s="78"/>
      <c r="F115" s="73"/>
      <c r="G115" s="73"/>
      <c r="H115" s="73"/>
      <c r="I115" s="74"/>
      <c r="J115" s="73"/>
      <c r="K115" s="73"/>
    </row>
    <row r="116" spans="2:11" x14ac:dyDescent="0.4">
      <c r="B116" s="72"/>
      <c r="C116" s="73"/>
      <c r="D116" s="78"/>
      <c r="E116" s="78"/>
      <c r="F116" s="73"/>
      <c r="G116" s="73"/>
      <c r="H116" s="73"/>
      <c r="I116" s="74"/>
      <c r="J116" s="73"/>
      <c r="K116" s="73"/>
    </row>
    <row r="117" spans="2:11" x14ac:dyDescent="0.4">
      <c r="B117" s="72"/>
      <c r="C117" s="73"/>
      <c r="D117" s="78"/>
      <c r="E117" s="78"/>
      <c r="F117" s="73"/>
      <c r="G117" s="73"/>
      <c r="H117" s="73"/>
      <c r="I117" s="74"/>
      <c r="J117" s="73"/>
      <c r="K117" s="73"/>
    </row>
    <row r="118" spans="2:11" x14ac:dyDescent="0.4">
      <c r="B118" s="72"/>
      <c r="C118" s="73"/>
      <c r="D118" s="78"/>
      <c r="E118" s="78"/>
      <c r="F118" s="73"/>
      <c r="G118" s="73"/>
      <c r="H118" s="73"/>
      <c r="I118" s="74"/>
      <c r="J118" s="73"/>
      <c r="K118" s="73"/>
    </row>
    <row r="119" spans="2:11" x14ac:dyDescent="0.4">
      <c r="B119" s="72"/>
      <c r="C119" s="73"/>
      <c r="D119" s="78"/>
      <c r="E119" s="78"/>
      <c r="F119" s="73"/>
      <c r="G119" s="73"/>
      <c r="H119" s="73"/>
      <c r="I119" s="74"/>
      <c r="J119" s="73"/>
      <c r="K119" s="73"/>
    </row>
    <row r="120" spans="2:11" x14ac:dyDescent="0.4">
      <c r="B120" s="72"/>
      <c r="C120" s="73"/>
      <c r="D120" s="78"/>
      <c r="E120" s="78"/>
      <c r="F120" s="73"/>
      <c r="G120" s="73"/>
      <c r="H120" s="73"/>
      <c r="I120" s="74"/>
      <c r="J120" s="73"/>
      <c r="K120" s="73"/>
    </row>
    <row r="121" spans="2:11" x14ac:dyDescent="0.4">
      <c r="B121" s="72"/>
      <c r="C121" s="73"/>
      <c r="D121" s="78"/>
      <c r="E121" s="78"/>
      <c r="F121" s="73"/>
      <c r="G121" s="73"/>
      <c r="H121" s="73"/>
      <c r="I121" s="74"/>
      <c r="J121" s="73"/>
      <c r="K121" s="73"/>
    </row>
    <row r="122" spans="2:11" x14ac:dyDescent="0.4">
      <c r="B122" s="72"/>
      <c r="C122" s="73"/>
      <c r="D122" s="78"/>
      <c r="E122" s="78"/>
      <c r="F122" s="73"/>
      <c r="G122" s="73"/>
      <c r="H122" s="73"/>
      <c r="I122" s="74"/>
      <c r="J122" s="73"/>
      <c r="K122" s="73"/>
    </row>
    <row r="123" spans="2:11" x14ac:dyDescent="0.4">
      <c r="B123" s="72"/>
      <c r="C123" s="73"/>
      <c r="D123" s="78"/>
      <c r="E123" s="78"/>
      <c r="F123" s="73"/>
      <c r="G123" s="73"/>
      <c r="H123" s="73"/>
      <c r="I123" s="74"/>
      <c r="J123" s="73"/>
      <c r="K123" s="73"/>
    </row>
    <row r="124" spans="2:11" x14ac:dyDescent="0.4">
      <c r="B124" s="72"/>
      <c r="C124" s="73"/>
      <c r="D124" s="78"/>
      <c r="E124" s="78"/>
      <c r="F124" s="73"/>
      <c r="G124" s="73"/>
      <c r="H124" s="73"/>
      <c r="I124" s="74"/>
      <c r="J124" s="73"/>
      <c r="K124" s="73"/>
    </row>
    <row r="125" spans="2:11" x14ac:dyDescent="0.4">
      <c r="B125" s="72"/>
      <c r="C125" s="73"/>
      <c r="D125" s="78"/>
      <c r="E125" s="78"/>
      <c r="F125" s="73"/>
      <c r="G125" s="73"/>
      <c r="H125" s="73"/>
      <c r="I125" s="74"/>
      <c r="J125" s="73"/>
      <c r="K125" s="73"/>
    </row>
    <row r="126" spans="2:11" x14ac:dyDescent="0.4">
      <c r="B126" s="72"/>
      <c r="C126" s="73"/>
      <c r="D126" s="78"/>
      <c r="E126" s="78"/>
      <c r="F126" s="73"/>
      <c r="G126" s="73"/>
      <c r="H126" s="73"/>
      <c r="I126" s="74"/>
      <c r="J126" s="73"/>
      <c r="K126" s="73"/>
    </row>
    <row r="127" spans="2:11" x14ac:dyDescent="0.4">
      <c r="B127" s="72"/>
      <c r="C127" s="73"/>
      <c r="D127" s="78"/>
      <c r="E127" s="78"/>
      <c r="F127" s="73"/>
      <c r="G127" s="73"/>
      <c r="H127" s="73"/>
      <c r="I127" s="74"/>
      <c r="J127" s="73"/>
      <c r="K127" s="73"/>
    </row>
    <row r="128" spans="2:11" x14ac:dyDescent="0.4">
      <c r="B128" s="72"/>
      <c r="C128" s="73"/>
      <c r="D128" s="78"/>
      <c r="E128" s="78"/>
      <c r="F128" s="73"/>
      <c r="G128" s="73"/>
      <c r="H128" s="73"/>
      <c r="I128" s="74"/>
      <c r="J128" s="73"/>
      <c r="K128" s="73"/>
    </row>
    <row r="129" spans="2:11" x14ac:dyDescent="0.4">
      <c r="B129" s="72"/>
      <c r="C129" s="73"/>
      <c r="D129" s="78"/>
      <c r="E129" s="78"/>
      <c r="F129" s="73"/>
      <c r="G129" s="73"/>
      <c r="H129" s="73"/>
      <c r="I129" s="74"/>
      <c r="J129" s="73"/>
      <c r="K129" s="73"/>
    </row>
    <row r="130" spans="2:11" x14ac:dyDescent="0.4">
      <c r="B130" s="72"/>
      <c r="C130" s="73"/>
      <c r="D130" s="78"/>
      <c r="E130" s="78"/>
      <c r="F130" s="73"/>
      <c r="G130" s="73"/>
      <c r="H130" s="73"/>
      <c r="I130" s="74"/>
      <c r="J130" s="73"/>
      <c r="K130" s="73"/>
    </row>
    <row r="131" spans="2:11" x14ac:dyDescent="0.4">
      <c r="B131" s="72"/>
      <c r="C131" s="73"/>
      <c r="D131" s="78"/>
      <c r="E131" s="78"/>
      <c r="F131" s="73"/>
      <c r="G131" s="73"/>
      <c r="H131" s="73"/>
      <c r="I131" s="74"/>
      <c r="J131" s="73"/>
      <c r="K131" s="73"/>
    </row>
    <row r="132" spans="2:11" x14ac:dyDescent="0.4">
      <c r="B132" s="72"/>
      <c r="C132" s="73"/>
      <c r="D132" s="78"/>
      <c r="E132" s="78"/>
      <c r="F132" s="73"/>
      <c r="G132" s="73"/>
      <c r="H132" s="73"/>
      <c r="I132" s="74"/>
      <c r="J132" s="73"/>
      <c r="K132" s="73"/>
    </row>
    <row r="133" spans="2:11" x14ac:dyDescent="0.4">
      <c r="B133" s="72"/>
      <c r="C133" s="73"/>
      <c r="D133" s="78"/>
      <c r="E133" s="78"/>
      <c r="F133" s="73"/>
      <c r="G133" s="73"/>
      <c r="H133" s="73"/>
      <c r="I133" s="74"/>
      <c r="J133" s="73"/>
      <c r="K133" s="73"/>
    </row>
    <row r="134" spans="2:11" x14ac:dyDescent="0.4">
      <c r="B134" s="72"/>
      <c r="C134" s="73"/>
      <c r="D134" s="78"/>
      <c r="E134" s="78"/>
      <c r="F134" s="73"/>
      <c r="G134" s="73"/>
      <c r="H134" s="73"/>
      <c r="I134" s="74"/>
      <c r="J134" s="73"/>
      <c r="K134" s="73"/>
    </row>
    <row r="135" spans="2:11" x14ac:dyDescent="0.4">
      <c r="B135" s="72"/>
      <c r="C135" s="73"/>
      <c r="D135" s="78"/>
      <c r="E135" s="78"/>
      <c r="F135" s="73"/>
      <c r="G135" s="73"/>
      <c r="H135" s="73"/>
      <c r="I135" s="74"/>
      <c r="J135" s="73"/>
      <c r="K135" s="73"/>
    </row>
    <row r="136" spans="2:11" x14ac:dyDescent="0.4">
      <c r="B136" s="72"/>
      <c r="C136" s="73"/>
      <c r="D136" s="78"/>
      <c r="E136" s="78"/>
      <c r="F136" s="73"/>
      <c r="G136" s="73"/>
      <c r="H136" s="73"/>
      <c r="I136" s="74"/>
      <c r="J136" s="73"/>
      <c r="K136" s="73"/>
    </row>
    <row r="137" spans="2:11" x14ac:dyDescent="0.4">
      <c r="B137" s="72"/>
      <c r="C137" s="73"/>
      <c r="D137" s="78"/>
      <c r="E137" s="78"/>
      <c r="F137" s="73"/>
      <c r="G137" s="73"/>
      <c r="H137" s="73"/>
      <c r="I137" s="74"/>
      <c r="J137" s="73"/>
      <c r="K137" s="73"/>
    </row>
    <row r="138" spans="2:11" x14ac:dyDescent="0.4">
      <c r="B138" s="72"/>
      <c r="C138" s="73"/>
      <c r="D138" s="78"/>
      <c r="E138" s="78"/>
      <c r="F138" s="73"/>
      <c r="G138" s="73"/>
      <c r="H138" s="73"/>
      <c r="I138" s="74"/>
      <c r="J138" s="73"/>
      <c r="K138" s="73"/>
    </row>
    <row r="139" spans="2:11" x14ac:dyDescent="0.4">
      <c r="B139" s="72"/>
      <c r="C139" s="73"/>
      <c r="D139" s="78"/>
      <c r="E139" s="78"/>
      <c r="F139" s="73"/>
      <c r="G139" s="73"/>
      <c r="H139" s="73"/>
      <c r="I139" s="74"/>
      <c r="J139" s="73"/>
      <c r="K139" s="73"/>
    </row>
    <row r="140" spans="2:11" x14ac:dyDescent="0.4">
      <c r="B140" s="72"/>
      <c r="C140" s="73"/>
      <c r="D140" s="78"/>
      <c r="E140" s="78"/>
      <c r="F140" s="73"/>
      <c r="G140" s="73"/>
      <c r="H140" s="73"/>
      <c r="I140" s="74"/>
      <c r="J140" s="73"/>
      <c r="K140" s="73"/>
    </row>
    <row r="141" spans="2:11" x14ac:dyDescent="0.4">
      <c r="B141" s="72"/>
      <c r="C141" s="73"/>
      <c r="D141" s="78"/>
      <c r="E141" s="78"/>
      <c r="F141" s="73"/>
      <c r="G141" s="73"/>
      <c r="H141" s="73"/>
      <c r="I141" s="74"/>
      <c r="J141" s="73"/>
      <c r="K141" s="73"/>
    </row>
    <row r="142" spans="2:11" x14ac:dyDescent="0.4">
      <c r="B142" s="72"/>
      <c r="C142" s="73"/>
      <c r="D142" s="78"/>
      <c r="E142" s="78"/>
      <c r="F142" s="73"/>
      <c r="G142" s="73"/>
      <c r="H142" s="73"/>
      <c r="I142" s="74"/>
      <c r="J142" s="73"/>
      <c r="K142" s="73"/>
    </row>
    <row r="143" spans="2:11" x14ac:dyDescent="0.4">
      <c r="B143" s="72"/>
      <c r="C143" s="73"/>
      <c r="D143" s="78"/>
      <c r="E143" s="78"/>
      <c r="F143" s="73"/>
      <c r="G143" s="73"/>
      <c r="H143" s="73"/>
      <c r="I143" s="74"/>
      <c r="J143" s="73"/>
      <c r="K143" s="73"/>
    </row>
    <row r="144" spans="2:11" x14ac:dyDescent="0.4">
      <c r="B144" s="72"/>
      <c r="C144" s="73"/>
      <c r="D144" s="78"/>
      <c r="E144" s="78"/>
      <c r="F144" s="73"/>
      <c r="G144" s="73"/>
      <c r="H144" s="73"/>
      <c r="I144" s="74"/>
      <c r="J144" s="73"/>
      <c r="K144" s="73"/>
    </row>
    <row r="145" spans="2:11" x14ac:dyDescent="0.4">
      <c r="B145" s="72"/>
      <c r="C145" s="73"/>
      <c r="D145" s="78"/>
      <c r="E145" s="78"/>
      <c r="F145" s="73"/>
      <c r="G145" s="73"/>
      <c r="H145" s="73"/>
      <c r="I145" s="74"/>
      <c r="J145" s="73"/>
      <c r="K145" s="73"/>
    </row>
    <row r="146" spans="2:11" x14ac:dyDescent="0.4">
      <c r="B146" s="72"/>
      <c r="C146" s="73"/>
      <c r="D146" s="78"/>
      <c r="E146" s="78"/>
      <c r="F146" s="73"/>
      <c r="G146" s="73"/>
      <c r="H146" s="73"/>
      <c r="I146" s="74"/>
      <c r="J146" s="73"/>
      <c r="K146" s="73"/>
    </row>
    <row r="147" spans="2:11" x14ac:dyDescent="0.4">
      <c r="B147" s="72"/>
      <c r="C147" s="73"/>
      <c r="D147" s="78"/>
      <c r="E147" s="78"/>
      <c r="F147" s="73"/>
      <c r="G147" s="73"/>
      <c r="H147" s="73"/>
      <c r="I147" s="74"/>
      <c r="J147" s="73"/>
      <c r="K147" s="73"/>
    </row>
    <row r="148" spans="2:11" x14ac:dyDescent="0.4">
      <c r="B148" s="72"/>
      <c r="C148" s="73"/>
      <c r="D148" s="78"/>
      <c r="E148" s="78"/>
      <c r="F148" s="73"/>
      <c r="G148" s="73"/>
      <c r="H148" s="73"/>
      <c r="I148" s="74"/>
      <c r="J148" s="73"/>
      <c r="K148" s="73"/>
    </row>
    <row r="149" spans="2:11" x14ac:dyDescent="0.4">
      <c r="B149" s="72"/>
      <c r="C149" s="73"/>
      <c r="D149" s="78"/>
      <c r="E149" s="78"/>
      <c r="F149" s="73"/>
      <c r="G149" s="73"/>
      <c r="H149" s="73"/>
      <c r="I149" s="74"/>
      <c r="J149" s="73"/>
      <c r="K149" s="73"/>
    </row>
    <row r="150" spans="2:11" x14ac:dyDescent="0.4">
      <c r="B150" s="72"/>
      <c r="C150" s="73"/>
      <c r="D150" s="78"/>
      <c r="E150" s="78"/>
      <c r="F150" s="73"/>
      <c r="G150" s="73"/>
      <c r="H150" s="73"/>
      <c r="I150" s="74"/>
      <c r="J150" s="73"/>
      <c r="K150" s="73"/>
    </row>
    <row r="151" spans="2:11" x14ac:dyDescent="0.4">
      <c r="B151" s="72"/>
      <c r="C151" s="73"/>
      <c r="D151" s="78"/>
      <c r="E151" s="78"/>
      <c r="F151" s="73"/>
      <c r="G151" s="73"/>
      <c r="H151" s="73"/>
      <c r="I151" s="74"/>
      <c r="J151" s="73"/>
      <c r="K151" s="73"/>
    </row>
    <row r="152" spans="2:11" x14ac:dyDescent="0.4">
      <c r="B152" s="72"/>
      <c r="C152" s="73"/>
      <c r="D152" s="78"/>
      <c r="E152" s="78"/>
      <c r="F152" s="73"/>
      <c r="G152" s="73"/>
      <c r="H152" s="73"/>
      <c r="I152" s="74"/>
      <c r="J152" s="73"/>
      <c r="K152" s="73"/>
    </row>
    <row r="153" spans="2:11" x14ac:dyDescent="0.4">
      <c r="B153" s="72"/>
      <c r="C153" s="73"/>
      <c r="D153" s="78"/>
      <c r="E153" s="78"/>
      <c r="F153" s="73"/>
      <c r="G153" s="73"/>
      <c r="H153" s="73"/>
      <c r="I153" s="74"/>
      <c r="J153" s="73"/>
      <c r="K153" s="73"/>
    </row>
    <row r="154" spans="2:11" x14ac:dyDescent="0.4">
      <c r="B154" s="72"/>
      <c r="C154" s="73"/>
      <c r="D154" s="78"/>
      <c r="E154" s="78"/>
      <c r="F154" s="73"/>
      <c r="G154" s="73"/>
      <c r="H154" s="73"/>
      <c r="I154" s="74"/>
      <c r="J154" s="73"/>
      <c r="K154" s="73"/>
    </row>
    <row r="155" spans="2:11" x14ac:dyDescent="0.4">
      <c r="B155" s="72"/>
      <c r="C155" s="73"/>
      <c r="D155" s="78"/>
      <c r="E155" s="78"/>
      <c r="F155" s="73"/>
      <c r="G155" s="73"/>
      <c r="H155" s="73"/>
      <c r="I155" s="74"/>
      <c r="J155" s="73"/>
      <c r="K155" s="73"/>
    </row>
    <row r="156" spans="2:11" x14ac:dyDescent="0.4">
      <c r="B156" s="72"/>
      <c r="C156" s="73"/>
      <c r="D156" s="78"/>
      <c r="E156" s="78"/>
      <c r="F156" s="73"/>
      <c r="G156" s="73"/>
      <c r="H156" s="73"/>
      <c r="I156" s="74"/>
      <c r="J156" s="73"/>
      <c r="K156" s="73"/>
    </row>
    <row r="157" spans="2:11" x14ac:dyDescent="0.4">
      <c r="B157" s="72"/>
      <c r="C157" s="73"/>
      <c r="D157" s="78"/>
      <c r="E157" s="78"/>
      <c r="F157" s="73"/>
      <c r="G157" s="73"/>
      <c r="H157" s="73"/>
      <c r="I157" s="74"/>
      <c r="J157" s="73"/>
      <c r="K157" s="73"/>
    </row>
    <row r="158" spans="2:11" x14ac:dyDescent="0.4">
      <c r="B158" s="72"/>
      <c r="C158" s="73"/>
      <c r="D158" s="78"/>
      <c r="E158" s="78"/>
      <c r="F158" s="73"/>
      <c r="G158" s="73"/>
      <c r="H158" s="73"/>
      <c r="I158" s="74"/>
      <c r="J158" s="73"/>
      <c r="K158" s="73"/>
    </row>
    <row r="159" spans="2:11" x14ac:dyDescent="0.4">
      <c r="B159" s="72"/>
      <c r="C159" s="73"/>
      <c r="D159" s="78"/>
      <c r="E159" s="78"/>
      <c r="F159" s="73"/>
      <c r="G159" s="73"/>
      <c r="H159" s="73"/>
      <c r="I159" s="74"/>
      <c r="J159" s="73"/>
      <c r="K159" s="73"/>
    </row>
    <row r="160" spans="2:11" x14ac:dyDescent="0.4">
      <c r="B160" s="72"/>
      <c r="C160" s="73"/>
      <c r="D160" s="78"/>
      <c r="E160" s="78"/>
      <c r="F160" s="73"/>
      <c r="G160" s="73"/>
      <c r="H160" s="73"/>
      <c r="I160" s="74"/>
      <c r="J160" s="73"/>
      <c r="K160" s="73"/>
    </row>
    <row r="161" spans="2:11" x14ac:dyDescent="0.4">
      <c r="B161" s="72"/>
      <c r="C161" s="73"/>
      <c r="D161" s="78"/>
      <c r="E161" s="78"/>
      <c r="F161" s="73"/>
      <c r="G161" s="73"/>
      <c r="H161" s="73"/>
      <c r="I161" s="74"/>
      <c r="J161" s="73"/>
      <c r="K161" s="73"/>
    </row>
    <row r="162" spans="2:11" x14ac:dyDescent="0.4">
      <c r="B162" s="72"/>
      <c r="C162" s="73"/>
      <c r="D162" s="78"/>
      <c r="E162" s="78"/>
      <c r="F162" s="73"/>
      <c r="G162" s="73"/>
      <c r="H162" s="73"/>
      <c r="I162" s="74"/>
      <c r="J162" s="73"/>
      <c r="K162" s="73"/>
    </row>
    <row r="163" spans="2:11" x14ac:dyDescent="0.4">
      <c r="B163" s="72"/>
      <c r="C163" s="73"/>
      <c r="D163" s="78"/>
      <c r="E163" s="78"/>
      <c r="F163" s="73"/>
      <c r="G163" s="73"/>
      <c r="H163" s="73"/>
      <c r="I163" s="74"/>
      <c r="J163" s="73"/>
      <c r="K163" s="73"/>
    </row>
    <row r="164" spans="2:11" x14ac:dyDescent="0.4">
      <c r="B164" s="72"/>
      <c r="C164" s="73"/>
      <c r="D164" s="78"/>
      <c r="E164" s="78"/>
      <c r="F164" s="73"/>
      <c r="G164" s="73"/>
      <c r="H164" s="73"/>
      <c r="I164" s="74"/>
      <c r="J164" s="73"/>
      <c r="K164" s="73"/>
    </row>
    <row r="165" spans="2:11" x14ac:dyDescent="0.4">
      <c r="B165" s="72"/>
      <c r="C165" s="73"/>
      <c r="D165" s="78"/>
      <c r="E165" s="78"/>
      <c r="F165" s="73"/>
      <c r="G165" s="73"/>
      <c r="H165" s="73"/>
      <c r="I165" s="74"/>
      <c r="J165" s="73"/>
      <c r="K165" s="73"/>
    </row>
    <row r="166" spans="2:11" x14ac:dyDescent="0.4">
      <c r="B166" s="72"/>
      <c r="C166" s="73"/>
      <c r="D166" s="78"/>
      <c r="E166" s="78"/>
      <c r="F166" s="73"/>
      <c r="G166" s="73"/>
      <c r="H166" s="73"/>
      <c r="I166" s="74"/>
      <c r="J166" s="73"/>
      <c r="K166" s="73"/>
    </row>
    <row r="167" spans="2:11" x14ac:dyDescent="0.4">
      <c r="B167" s="72"/>
      <c r="C167" s="73"/>
      <c r="D167" s="78"/>
      <c r="E167" s="78"/>
      <c r="F167" s="73"/>
      <c r="G167" s="73"/>
      <c r="H167" s="73"/>
      <c r="I167" s="74"/>
      <c r="J167" s="73"/>
      <c r="K167" s="73"/>
    </row>
    <row r="168" spans="2:11" x14ac:dyDescent="0.4">
      <c r="B168" s="72"/>
      <c r="C168" s="73"/>
      <c r="D168" s="78"/>
      <c r="E168" s="78"/>
      <c r="F168" s="73"/>
      <c r="G168" s="73"/>
      <c r="H168" s="73"/>
      <c r="I168" s="74"/>
      <c r="J168" s="73"/>
      <c r="K168" s="73"/>
    </row>
    <row r="169" spans="2:11" x14ac:dyDescent="0.4">
      <c r="B169" s="72"/>
      <c r="C169" s="73"/>
      <c r="D169" s="78"/>
      <c r="E169" s="78"/>
      <c r="F169" s="73"/>
      <c r="G169" s="73"/>
      <c r="H169" s="73"/>
      <c r="I169" s="74"/>
      <c r="J169" s="73"/>
      <c r="K169" s="73"/>
    </row>
    <row r="170" spans="2:11" x14ac:dyDescent="0.4">
      <c r="B170" s="72"/>
      <c r="C170" s="73"/>
      <c r="D170" s="78"/>
      <c r="E170" s="78"/>
      <c r="F170" s="73"/>
      <c r="G170" s="73"/>
      <c r="H170" s="73"/>
      <c r="I170" s="74"/>
      <c r="J170" s="73"/>
      <c r="K170" s="73"/>
    </row>
    <row r="171" spans="2:11" x14ac:dyDescent="0.4">
      <c r="B171" s="72"/>
      <c r="C171" s="73"/>
      <c r="D171" s="78"/>
      <c r="E171" s="78"/>
      <c r="F171" s="73"/>
      <c r="G171" s="73"/>
      <c r="H171" s="73"/>
      <c r="I171" s="74"/>
      <c r="J171" s="73"/>
      <c r="K171" s="73"/>
    </row>
    <row r="172" spans="2:11" x14ac:dyDescent="0.4">
      <c r="B172" s="72"/>
      <c r="C172" s="73"/>
      <c r="D172" s="78"/>
      <c r="E172" s="78"/>
      <c r="F172" s="73"/>
      <c r="G172" s="73"/>
      <c r="H172" s="73"/>
      <c r="I172" s="74"/>
      <c r="J172" s="73"/>
      <c r="K172" s="73"/>
    </row>
    <row r="173" spans="2:11" x14ac:dyDescent="0.4">
      <c r="B173" s="72"/>
      <c r="C173" s="73"/>
      <c r="D173" s="78"/>
      <c r="E173" s="78"/>
      <c r="F173" s="73"/>
      <c r="G173" s="73"/>
      <c r="H173" s="73"/>
      <c r="I173" s="74"/>
      <c r="J173" s="73"/>
      <c r="K173" s="73"/>
    </row>
    <row r="174" spans="2:11" x14ac:dyDescent="0.4">
      <c r="B174" s="72"/>
      <c r="C174" s="73"/>
      <c r="D174" s="78"/>
      <c r="E174" s="78"/>
      <c r="F174" s="73"/>
      <c r="G174" s="73"/>
      <c r="H174" s="73"/>
      <c r="I174" s="74"/>
      <c r="J174" s="73"/>
      <c r="K174" s="73"/>
    </row>
    <row r="175" spans="2:11" x14ac:dyDescent="0.4">
      <c r="B175" s="72"/>
      <c r="C175" s="73"/>
      <c r="D175" s="78"/>
      <c r="E175" s="78"/>
      <c r="F175" s="73"/>
      <c r="G175" s="73"/>
      <c r="H175" s="73"/>
      <c r="I175" s="74"/>
      <c r="J175" s="73"/>
      <c r="K175" s="73"/>
    </row>
    <row r="176" spans="2:11" x14ac:dyDescent="0.4">
      <c r="B176" s="72"/>
      <c r="C176" s="73"/>
      <c r="D176" s="78"/>
      <c r="E176" s="78"/>
      <c r="F176" s="73"/>
      <c r="G176" s="73"/>
      <c r="H176" s="73"/>
      <c r="I176" s="74"/>
      <c r="J176" s="73"/>
      <c r="K176" s="73"/>
    </row>
    <row r="177" spans="2:11" x14ac:dyDescent="0.4">
      <c r="B177" s="72"/>
      <c r="C177" s="73"/>
      <c r="D177" s="78"/>
      <c r="E177" s="78"/>
      <c r="F177" s="73"/>
      <c r="G177" s="73"/>
      <c r="H177" s="73"/>
      <c r="I177" s="74"/>
      <c r="J177" s="73"/>
      <c r="K177" s="73"/>
    </row>
    <row r="178" spans="2:11" x14ac:dyDescent="0.4">
      <c r="B178" s="72"/>
      <c r="C178" s="73"/>
      <c r="D178" s="78"/>
      <c r="E178" s="78"/>
      <c r="F178" s="73"/>
      <c r="G178" s="73"/>
      <c r="H178" s="73"/>
      <c r="I178" s="74"/>
      <c r="J178" s="73"/>
      <c r="K178" s="73"/>
    </row>
    <row r="179" spans="2:11" x14ac:dyDescent="0.4">
      <c r="B179" s="72"/>
      <c r="C179" s="73"/>
      <c r="D179" s="78"/>
      <c r="E179" s="78"/>
      <c r="F179" s="73"/>
      <c r="G179" s="73"/>
      <c r="H179" s="73"/>
      <c r="I179" s="74"/>
      <c r="J179" s="73"/>
      <c r="K179" s="73"/>
    </row>
    <row r="180" spans="2:11" x14ac:dyDescent="0.4">
      <c r="B180" s="72"/>
      <c r="C180" s="73"/>
      <c r="D180" s="78"/>
      <c r="E180" s="78"/>
      <c r="F180" s="73"/>
      <c r="G180" s="73"/>
      <c r="H180" s="73"/>
      <c r="I180" s="74"/>
      <c r="J180" s="73"/>
      <c r="K180" s="73"/>
    </row>
    <row r="181" spans="2:11" x14ac:dyDescent="0.4">
      <c r="B181" s="72"/>
      <c r="C181" s="73"/>
      <c r="D181" s="78"/>
      <c r="E181" s="78"/>
      <c r="F181" s="73"/>
      <c r="G181" s="73"/>
      <c r="H181" s="73"/>
      <c r="I181" s="74"/>
      <c r="J181" s="73"/>
      <c r="K181" s="73"/>
    </row>
    <row r="182" spans="2:11" x14ac:dyDescent="0.4">
      <c r="B182" s="72"/>
      <c r="C182" s="73"/>
      <c r="D182" s="78"/>
      <c r="E182" s="78"/>
      <c r="F182" s="73"/>
      <c r="G182" s="73"/>
      <c r="H182" s="73"/>
      <c r="I182" s="74"/>
      <c r="J182" s="73"/>
      <c r="K182" s="73"/>
    </row>
    <row r="183" spans="2:11" x14ac:dyDescent="0.4">
      <c r="B183" s="72"/>
      <c r="C183" s="73"/>
      <c r="D183" s="78"/>
      <c r="E183" s="78"/>
      <c r="F183" s="73"/>
      <c r="G183" s="73"/>
      <c r="H183" s="73"/>
      <c r="I183" s="74"/>
      <c r="J183" s="73"/>
      <c r="K183" s="73"/>
    </row>
    <row r="184" spans="2:11" x14ac:dyDescent="0.4">
      <c r="B184" s="72"/>
      <c r="C184" s="73"/>
      <c r="D184" s="78"/>
      <c r="E184" s="78"/>
      <c r="F184" s="73"/>
      <c r="G184" s="73"/>
      <c r="H184" s="73"/>
      <c r="I184" s="74"/>
      <c r="J184" s="73"/>
      <c r="K184" s="73"/>
    </row>
    <row r="185" spans="2:11" x14ac:dyDescent="0.4">
      <c r="B185" s="72"/>
      <c r="C185" s="73"/>
      <c r="D185" s="78"/>
      <c r="E185" s="78"/>
      <c r="F185" s="73"/>
      <c r="G185" s="73"/>
      <c r="H185" s="73"/>
      <c r="I185" s="74"/>
      <c r="J185" s="73"/>
      <c r="K185" s="73"/>
    </row>
    <row r="186" spans="2:11" x14ac:dyDescent="0.4">
      <c r="B186" s="72"/>
      <c r="C186" s="73"/>
      <c r="D186" s="78"/>
      <c r="E186" s="78"/>
      <c r="F186" s="73"/>
      <c r="G186" s="73"/>
      <c r="H186" s="73"/>
      <c r="I186" s="74"/>
      <c r="J186" s="73"/>
      <c r="K186" s="73"/>
    </row>
    <row r="187" spans="2:11" x14ac:dyDescent="0.4">
      <c r="B187" s="72"/>
      <c r="C187" s="73"/>
      <c r="D187" s="78"/>
      <c r="E187" s="78"/>
      <c r="F187" s="73"/>
      <c r="G187" s="73"/>
      <c r="H187" s="73"/>
      <c r="I187" s="74"/>
      <c r="J187" s="73"/>
      <c r="K187" s="73"/>
    </row>
    <row r="188" spans="2:11" x14ac:dyDescent="0.4">
      <c r="B188" s="72"/>
      <c r="C188" s="73"/>
      <c r="D188" s="78"/>
      <c r="E188" s="78"/>
      <c r="F188" s="73"/>
      <c r="G188" s="73"/>
      <c r="H188" s="73"/>
      <c r="I188" s="74"/>
      <c r="J188" s="73"/>
      <c r="K188" s="73"/>
    </row>
    <row r="189" spans="2:11" x14ac:dyDescent="0.4">
      <c r="B189" s="72"/>
      <c r="C189" s="73"/>
      <c r="D189" s="78"/>
      <c r="E189" s="78"/>
      <c r="F189" s="73"/>
      <c r="G189" s="73"/>
      <c r="H189" s="73"/>
      <c r="I189" s="74"/>
      <c r="J189" s="73"/>
      <c r="K189" s="73"/>
    </row>
    <row r="190" spans="2:11" x14ac:dyDescent="0.4">
      <c r="B190" s="72"/>
      <c r="C190" s="73"/>
      <c r="D190" s="78"/>
      <c r="E190" s="78"/>
      <c r="F190" s="73"/>
      <c r="G190" s="73"/>
      <c r="H190" s="73"/>
      <c r="I190" s="74"/>
      <c r="J190" s="73"/>
      <c r="K190" s="73"/>
    </row>
    <row r="191" spans="2:11" x14ac:dyDescent="0.4">
      <c r="B191" s="72"/>
      <c r="C191" s="73"/>
      <c r="D191" s="78"/>
      <c r="E191" s="78"/>
      <c r="F191" s="73"/>
      <c r="G191" s="73"/>
      <c r="H191" s="73"/>
      <c r="I191" s="74"/>
      <c r="J191" s="73"/>
      <c r="K191" s="73"/>
    </row>
    <row r="192" spans="2:11" x14ac:dyDescent="0.4">
      <c r="B192" s="72"/>
      <c r="C192" s="73"/>
      <c r="D192" s="78"/>
      <c r="E192" s="78"/>
      <c r="F192" s="73"/>
      <c r="G192" s="73"/>
      <c r="H192" s="73"/>
      <c r="I192" s="74"/>
      <c r="J192" s="73"/>
      <c r="K192" s="73"/>
    </row>
    <row r="193" spans="2:11" x14ac:dyDescent="0.4">
      <c r="B193" s="72"/>
      <c r="C193" s="73"/>
      <c r="D193" s="78"/>
      <c r="E193" s="78"/>
      <c r="F193" s="73"/>
      <c r="G193" s="73"/>
      <c r="H193" s="73"/>
      <c r="I193" s="74"/>
      <c r="J193" s="73"/>
      <c r="K193" s="73"/>
    </row>
    <row r="194" spans="2:11" x14ac:dyDescent="0.4">
      <c r="B194" s="72"/>
      <c r="C194" s="73"/>
      <c r="D194" s="78"/>
      <c r="E194" s="78"/>
      <c r="F194" s="73"/>
      <c r="G194" s="73"/>
      <c r="H194" s="73"/>
      <c r="I194" s="74"/>
      <c r="J194" s="73"/>
      <c r="K194" s="73"/>
    </row>
    <row r="195" spans="2:11" x14ac:dyDescent="0.4">
      <c r="B195" s="72"/>
      <c r="C195" s="73"/>
      <c r="D195" s="78"/>
      <c r="E195" s="78"/>
      <c r="F195" s="73"/>
      <c r="G195" s="73"/>
      <c r="H195" s="73"/>
      <c r="I195" s="74"/>
      <c r="J195" s="73"/>
      <c r="K195" s="73"/>
    </row>
    <row r="196" spans="2:11" x14ac:dyDescent="0.4">
      <c r="B196" s="72"/>
      <c r="C196" s="73"/>
      <c r="D196" s="78"/>
      <c r="E196" s="78"/>
      <c r="F196" s="73"/>
      <c r="G196" s="73"/>
      <c r="H196" s="73"/>
      <c r="I196" s="74"/>
      <c r="J196" s="73"/>
      <c r="K196" s="73"/>
    </row>
    <row r="197" spans="2:11" x14ac:dyDescent="0.4">
      <c r="B197" s="72"/>
      <c r="C197" s="73"/>
      <c r="D197" s="78"/>
      <c r="E197" s="78"/>
      <c r="F197" s="73"/>
      <c r="G197" s="73"/>
      <c r="H197" s="73"/>
      <c r="I197" s="74"/>
      <c r="J197" s="73"/>
      <c r="K197" s="73"/>
    </row>
    <row r="198" spans="2:11" x14ac:dyDescent="0.4">
      <c r="B198" s="72"/>
      <c r="C198" s="73"/>
      <c r="D198" s="78"/>
      <c r="E198" s="78"/>
      <c r="F198" s="73"/>
      <c r="G198" s="73"/>
      <c r="H198" s="73"/>
      <c r="I198" s="74"/>
      <c r="J198" s="73"/>
      <c r="K198" s="73"/>
    </row>
    <row r="199" spans="2:11" x14ac:dyDescent="0.4">
      <c r="B199" s="72"/>
      <c r="C199" s="73"/>
      <c r="D199" s="78"/>
      <c r="E199" s="78"/>
      <c r="F199" s="73"/>
      <c r="G199" s="73"/>
      <c r="H199" s="73"/>
      <c r="I199" s="74"/>
      <c r="J199" s="73"/>
      <c r="K199" s="73"/>
    </row>
    <row r="200" spans="2:11" x14ac:dyDescent="0.4">
      <c r="B200" s="72"/>
      <c r="C200" s="73"/>
      <c r="D200" s="78"/>
      <c r="E200" s="78"/>
      <c r="F200" s="73"/>
      <c r="G200" s="73"/>
      <c r="H200" s="73"/>
      <c r="I200" s="74"/>
      <c r="J200" s="73"/>
      <c r="K200" s="73"/>
    </row>
    <row r="201" spans="2:11" x14ac:dyDescent="0.4">
      <c r="B201" s="72"/>
      <c r="C201" s="73"/>
      <c r="D201" s="78"/>
      <c r="E201" s="78"/>
      <c r="F201" s="73"/>
      <c r="G201" s="73"/>
      <c r="H201" s="73"/>
      <c r="I201" s="74"/>
      <c r="J201" s="73"/>
      <c r="K201" s="73"/>
    </row>
    <row r="202" spans="2:11" x14ac:dyDescent="0.4">
      <c r="B202" s="72"/>
      <c r="C202" s="73"/>
      <c r="D202" s="78"/>
      <c r="E202" s="78"/>
      <c r="F202" s="73"/>
      <c r="G202" s="73"/>
      <c r="H202" s="73"/>
      <c r="I202" s="74"/>
      <c r="J202" s="73"/>
      <c r="K202" s="73"/>
    </row>
    <row r="203" spans="2:11" x14ac:dyDescent="0.4">
      <c r="B203" s="72"/>
      <c r="C203" s="73"/>
      <c r="D203" s="78"/>
      <c r="E203" s="78"/>
      <c r="F203" s="73"/>
      <c r="G203" s="73"/>
      <c r="H203" s="73"/>
      <c r="I203" s="74"/>
      <c r="J203" s="73"/>
      <c r="K203" s="73"/>
    </row>
    <row r="204" spans="2:11" x14ac:dyDescent="0.4">
      <c r="B204" s="72"/>
      <c r="C204" s="73"/>
      <c r="D204" s="78"/>
      <c r="E204" s="78"/>
      <c r="F204" s="73"/>
      <c r="G204" s="73"/>
      <c r="H204" s="73"/>
      <c r="I204" s="74"/>
      <c r="J204" s="73"/>
      <c r="K204" s="73"/>
    </row>
    <row r="205" spans="2:11" x14ac:dyDescent="0.4">
      <c r="B205" s="72"/>
      <c r="C205" s="73"/>
      <c r="D205" s="78"/>
      <c r="E205" s="78"/>
      <c r="F205" s="73"/>
      <c r="G205" s="73"/>
      <c r="H205" s="73"/>
      <c r="I205" s="74"/>
      <c r="J205" s="73"/>
      <c r="K205" s="73"/>
    </row>
  </sheetData>
  <mergeCells count="8">
    <mergeCell ref="A43:H43"/>
    <mergeCell ref="A49:F49"/>
    <mergeCell ref="A61:B61"/>
    <mergeCell ref="A3:J3"/>
    <mergeCell ref="A1:P1"/>
    <mergeCell ref="A2:P2"/>
    <mergeCell ref="K3:P3"/>
    <mergeCell ref="K4:P4"/>
  </mergeCells>
  <printOptions horizontalCentered="1"/>
  <pageMargins left="0.25" right="0.25" top="0.75" bottom="0.75" header="0.3" footer="0.3"/>
  <pageSetup paperSize="9" scale="48" fitToHeight="0" orientation="landscape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Costed AWP (Print Version)</vt:lpstr>
      <vt:lpstr>'Costed AWP (Print Version)'!Print_Titles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Huma Kidwai</dc:creator>
  <cp:lastModifiedBy>Dr K</cp:lastModifiedBy>
  <cp:lastPrinted>2018-03-06T23:27:45Z</cp:lastPrinted>
  <dcterms:created xsi:type="dcterms:W3CDTF">2017-03-14T01:12:50Z</dcterms:created>
  <dcterms:modified xsi:type="dcterms:W3CDTF">2018-06-24T16:58:33Z</dcterms:modified>
</cp:coreProperties>
</file>